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3040" windowHeight="9420"/>
  </bookViews>
  <sheets>
    <sheet name="汇总表" sheetId="1" r:id="rId1"/>
    <sheet name="核查明细表" sheetId="2" r:id="rId2"/>
  </sheets>
  <definedNames>
    <definedName name="_xlnm._FilterDatabase" localSheetId="1" hidden="1">核查明细表!$A$3:$Q$64</definedName>
    <definedName name="_xlnm._FilterDatabase" localSheetId="0" hidden="1">汇总表!$A$2:$L$15</definedName>
  </definedNames>
  <calcPr calcId="125725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I4" i="2"/>
  <c r="J4"/>
  <c r="K4"/>
  <c r="L4"/>
  <c r="M4"/>
  <c r="F5"/>
  <c r="J5"/>
  <c r="K5"/>
  <c r="M5"/>
  <c r="I6"/>
  <c r="J6"/>
  <c r="K6"/>
  <c r="L6"/>
  <c r="M6"/>
  <c r="I7"/>
  <c r="J7"/>
  <c r="K7"/>
  <c r="L7"/>
  <c r="M7"/>
  <c r="I8"/>
  <c r="J8"/>
  <c r="K8"/>
  <c r="L8"/>
  <c r="M8"/>
  <c r="I9"/>
  <c r="J9"/>
  <c r="K9"/>
  <c r="L9"/>
  <c r="M9"/>
  <c r="I10"/>
  <c r="J10"/>
  <c r="K10"/>
  <c r="L10"/>
  <c r="M10"/>
  <c r="I11"/>
  <c r="J11"/>
  <c r="K11"/>
  <c r="L11"/>
  <c r="M11"/>
  <c r="I12"/>
  <c r="J12"/>
  <c r="K12"/>
  <c r="L12"/>
  <c r="M12"/>
  <c r="J13"/>
  <c r="K13"/>
  <c r="L13"/>
  <c r="M13"/>
  <c r="J14"/>
  <c r="K14"/>
  <c r="L14"/>
  <c r="M14"/>
  <c r="J15"/>
  <c r="K15"/>
  <c r="L15"/>
  <c r="M15"/>
  <c r="J16"/>
  <c r="K16"/>
  <c r="L16"/>
  <c r="M16"/>
  <c r="J17"/>
  <c r="K17"/>
  <c r="L17"/>
  <c r="M17"/>
  <c r="J18"/>
  <c r="K18"/>
  <c r="L18"/>
  <c r="M18"/>
  <c r="J19"/>
  <c r="K19"/>
  <c r="L19"/>
  <c r="M19"/>
  <c r="J20"/>
  <c r="K20"/>
  <c r="L20"/>
  <c r="M20"/>
  <c r="J21"/>
  <c r="K21"/>
  <c r="L21"/>
  <c r="M21"/>
  <c r="J22"/>
  <c r="K22"/>
  <c r="L22"/>
  <c r="M22"/>
  <c r="J23"/>
  <c r="K23"/>
  <c r="L23"/>
  <c r="M23"/>
  <c r="J24"/>
  <c r="K24"/>
  <c r="L24"/>
  <c r="M24"/>
  <c r="J25"/>
  <c r="K25"/>
  <c r="L25"/>
  <c r="M25"/>
  <c r="J26"/>
  <c r="K26"/>
  <c r="L26"/>
  <c r="M26"/>
  <c r="J27"/>
  <c r="K27"/>
  <c r="L27"/>
  <c r="M27"/>
  <c r="J28"/>
  <c r="K28"/>
  <c r="L28"/>
  <c r="M28"/>
  <c r="J29"/>
  <c r="K29"/>
  <c r="L29"/>
  <c r="M29"/>
  <c r="J30"/>
  <c r="K30"/>
  <c r="L30"/>
  <c r="M30"/>
  <c r="J31"/>
  <c r="K31"/>
  <c r="L31"/>
  <c r="M31"/>
  <c r="J32"/>
  <c r="K32"/>
  <c r="L32"/>
  <c r="M32"/>
  <c r="J33"/>
  <c r="K33"/>
  <c r="L33"/>
  <c r="M33"/>
  <c r="J34"/>
  <c r="K34"/>
  <c r="L34"/>
  <c r="M34"/>
  <c r="J35"/>
  <c r="K35"/>
  <c r="L35"/>
  <c r="M35"/>
  <c r="J36"/>
  <c r="K36"/>
  <c r="L36"/>
  <c r="M36"/>
  <c r="J37"/>
  <c r="K37"/>
  <c r="L37"/>
  <c r="M37"/>
  <c r="J38"/>
  <c r="K38"/>
  <c r="L38"/>
  <c r="M38"/>
  <c r="J39"/>
  <c r="K39"/>
  <c r="L39"/>
  <c r="M39"/>
  <c r="J40"/>
  <c r="K40"/>
  <c r="L40"/>
  <c r="M40"/>
  <c r="J41"/>
  <c r="K41"/>
  <c r="L41"/>
  <c r="M41"/>
  <c r="J42"/>
  <c r="K42"/>
  <c r="L42"/>
  <c r="M42"/>
  <c r="J43"/>
  <c r="K43"/>
  <c r="L43"/>
  <c r="M43"/>
  <c r="J44"/>
  <c r="K44"/>
  <c r="L44"/>
  <c r="M44"/>
  <c r="J45"/>
  <c r="K45"/>
  <c r="L45"/>
  <c r="M45"/>
  <c r="J46"/>
  <c r="K46"/>
  <c r="L46"/>
  <c r="M46"/>
  <c r="F47"/>
  <c r="I47"/>
  <c r="J47"/>
  <c r="K47"/>
  <c r="M47"/>
  <c r="F48"/>
  <c r="I48"/>
  <c r="J48"/>
  <c r="K48"/>
  <c r="M48"/>
  <c r="K49"/>
  <c r="M49"/>
  <c r="K50"/>
  <c r="M50"/>
  <c r="K51"/>
  <c r="M51"/>
  <c r="J52"/>
  <c r="K52"/>
  <c r="L52"/>
  <c r="M52"/>
  <c r="E53"/>
  <c r="F53"/>
  <c r="G53"/>
  <c r="H53"/>
  <c r="I53"/>
  <c r="J53"/>
  <c r="K53"/>
  <c r="L53"/>
  <c r="M53"/>
  <c r="J55"/>
  <c r="K55"/>
  <c r="L55"/>
  <c r="M55"/>
  <c r="J56"/>
  <c r="K56"/>
  <c r="L56"/>
  <c r="M56"/>
  <c r="J57"/>
  <c r="K57"/>
  <c r="L57"/>
  <c r="M57"/>
  <c r="J58"/>
  <c r="K58"/>
  <c r="L58"/>
  <c r="M58"/>
  <c r="J59"/>
  <c r="K59"/>
  <c r="L59"/>
  <c r="M59"/>
  <c r="J60"/>
  <c r="K60"/>
  <c r="L60"/>
  <c r="M60"/>
  <c r="J61"/>
  <c r="K61"/>
  <c r="L61"/>
  <c r="M61"/>
  <c r="J62"/>
  <c r="K62"/>
  <c r="L62"/>
  <c r="M62"/>
  <c r="J63"/>
  <c r="K63"/>
  <c r="L63"/>
  <c r="M63"/>
  <c r="E64"/>
  <c r="F64"/>
  <c r="G64"/>
  <c r="H64"/>
  <c r="I64"/>
  <c r="J64"/>
  <c r="K64"/>
  <c r="L64"/>
  <c r="M64"/>
</calcChain>
</file>

<file path=xl/sharedStrings.xml><?xml version="1.0" encoding="utf-8"?>
<sst xmlns="http://schemas.openxmlformats.org/spreadsheetml/2006/main" count="248" uniqueCount="188">
  <si>
    <t>序号</t>
  </si>
  <si>
    <t>项目单位名称</t>
  </si>
  <si>
    <r>
      <rPr>
        <b/>
        <sz val="12"/>
        <rFont val="宋体"/>
        <charset val="134"/>
      </rPr>
      <t>直流充电桩数量（台）</t>
    </r>
  </si>
  <si>
    <r>
      <rPr>
        <b/>
        <sz val="12"/>
        <rFont val="宋体"/>
        <charset val="134"/>
      </rPr>
      <t>直流总功率（KW）</t>
    </r>
  </si>
  <si>
    <r>
      <rPr>
        <b/>
        <sz val="12"/>
        <rFont val="宋体"/>
        <charset val="134"/>
      </rPr>
      <t>交流充电桩数量（台）</t>
    </r>
  </si>
  <si>
    <r>
      <rPr>
        <b/>
        <sz val="12"/>
        <rFont val="宋体"/>
        <charset val="134"/>
      </rPr>
      <t>交流总功率（KW）</t>
    </r>
  </si>
  <si>
    <r>
      <rPr>
        <b/>
        <sz val="12"/>
        <rFont val="宋体"/>
        <charset val="134"/>
      </rPr>
      <t>充电桩总数量（台）</t>
    </r>
  </si>
  <si>
    <r>
      <rPr>
        <b/>
        <sz val="12"/>
        <rFont val="宋体"/>
        <charset val="134"/>
      </rPr>
      <t>充电桩总功率（KW）</t>
    </r>
  </si>
  <si>
    <t>直流充电桩补助金额（元）</t>
  </si>
  <si>
    <t>交流充电桩补助金额（元）</t>
  </si>
  <si>
    <t>小计（元）</t>
  </si>
  <si>
    <t>清算情况</t>
  </si>
  <si>
    <t>东莞市康亿创新能源科技有限公司</t>
  </si>
  <si>
    <t>广东美华智充科技有限公司</t>
  </si>
  <si>
    <t>东莞市恒力安新能源投资有限公司</t>
  </si>
  <si>
    <t>东莞特来电新能源科技有限公司</t>
  </si>
  <si>
    <t>广东莞建机电有限公司</t>
  </si>
  <si>
    <t>东莞市大科新能源科技有限公司</t>
  </si>
  <si>
    <t>东莞市牛牛新能源技术有限公司</t>
  </si>
  <si>
    <t>广东拓杰机电工程有限公司</t>
  </si>
  <si>
    <t>东莞市安畅途汽车租赁有限公司</t>
  </si>
  <si>
    <t>东莞市绿能新能源投资发展有限公司</t>
  </si>
  <si>
    <t>广东华融新能源科技有限公司</t>
  </si>
  <si>
    <t>附表2</t>
  </si>
  <si>
    <t>东莞市2022年第二批充电设施建设运营补贴核查明细表</t>
  </si>
  <si>
    <t>企业序号</t>
  </si>
  <si>
    <t>项目名称</t>
  </si>
  <si>
    <t>项目建设地址</t>
  </si>
  <si>
    <t>直流充电桩数量（台）</t>
  </si>
  <si>
    <r>
      <t>直流总功率（KW</t>
    </r>
    <r>
      <rPr>
        <sz val="13"/>
        <rFont val="黑体"/>
        <family val="3"/>
        <charset val="134"/>
      </rPr>
      <t>）</t>
    </r>
  </si>
  <si>
    <t>交流充电桩数量（台）</t>
  </si>
  <si>
    <r>
      <t>交流总功率（KW</t>
    </r>
    <r>
      <rPr>
        <sz val="13"/>
        <rFont val="黑体"/>
        <family val="3"/>
        <charset val="134"/>
      </rPr>
      <t>）</t>
    </r>
  </si>
  <si>
    <t>充电桩总数量（台）</t>
  </si>
  <si>
    <r>
      <t>充电桩总功率（KW</t>
    </r>
    <r>
      <rPr>
        <sz val="13"/>
        <rFont val="黑体"/>
        <family val="3"/>
        <charset val="134"/>
      </rPr>
      <t>）</t>
    </r>
  </si>
  <si>
    <t>补助资金合计（元）</t>
  </si>
  <si>
    <t>验收时间</t>
  </si>
  <si>
    <t>接入省级平台时间</t>
  </si>
  <si>
    <t>接入市级平台时间</t>
  </si>
  <si>
    <t>南城寰宇汇金中心4、8、9栋地下停车场康亿创公司充电站项目</t>
  </si>
  <si>
    <t>南城寰宇汇金中心</t>
  </si>
  <si>
    <r>
      <t>拟清算</t>
    </r>
    <r>
      <rPr>
        <sz val="11"/>
        <rFont val="Times New Roman"/>
        <family val="1"/>
      </rPr>
      <t>2021</t>
    </r>
    <r>
      <rPr>
        <sz val="11"/>
        <rFont val="方正楷体_GB2312"/>
        <charset val="134"/>
      </rPr>
      <t>年度建成验收充电站</t>
    </r>
  </si>
  <si>
    <t>东莞市大朗镇犀牛陂充电站建设（一二期）</t>
  </si>
  <si>
    <t>东莞市大朗镇犀牛陂村犀牛陂崖山空地</t>
  </si>
  <si>
    <t>美华智充祺顺酒店充电站</t>
  </si>
  <si>
    <t>东莞市大朗镇富民大道南路2号与杨新路交叉口（祺顺酒店内停车场）</t>
  </si>
  <si>
    <t>2021.3.24</t>
  </si>
  <si>
    <t>美华智充林村西强街充电站</t>
  </si>
  <si>
    <t>东莞市塘厦镇林村西强街46号</t>
  </si>
  <si>
    <t>美华智充熵基科技充电站</t>
  </si>
  <si>
    <t>塘厦镇平山188工业大道26号（熵基科技(东莞)产业园正门）</t>
  </si>
  <si>
    <t>2021.3.25</t>
  </si>
  <si>
    <t>美华智充三正公园里充电站</t>
  </si>
  <si>
    <t>东莞市桥头镇工业大路326号</t>
  </si>
  <si>
    <t>2021.4.19</t>
  </si>
  <si>
    <t>美华智充田心充电站</t>
  </si>
  <si>
    <t>东莞市塘厦镇田心路70号</t>
  </si>
  <si>
    <t>2021.4.21</t>
  </si>
  <si>
    <t>美华智充田边充电站</t>
  </si>
  <si>
    <t>东莞市石排镇吉丰一巷1号水吉工业区</t>
  </si>
  <si>
    <t>2021.4.26</t>
  </si>
  <si>
    <t>美华智充嘉速物流园充电站</t>
  </si>
  <si>
    <t>东莞市洪梅镇洪金路53号</t>
  </si>
  <si>
    <t>2021.9.7</t>
  </si>
  <si>
    <t>美华智充君珆花园充电站</t>
  </si>
  <si>
    <t>东莞市南城区宏伟路7号君珆花园停车场</t>
  </si>
  <si>
    <t>2021.7.12</t>
  </si>
  <si>
    <t>美华智充人保大厦充电站</t>
  </si>
  <si>
    <t>东莞市东城街道东源路9号</t>
  </si>
  <si>
    <t>2021.8.14</t>
  </si>
  <si>
    <t>美华智充恒大绿洲充电站</t>
  </si>
  <si>
    <t>东莞市凤岗镇宏盈路18号</t>
  </si>
  <si>
    <t>美华智充尚京文创充电站</t>
  </si>
  <si>
    <t>东莞市大朗镇长富西路8号</t>
  </si>
  <si>
    <t>2021.7.1</t>
  </si>
  <si>
    <t>美华智充谢岗村充电站</t>
  </si>
  <si>
    <t>东莞市东莞市谢岗镇谢岗管理区创盈建材门前停车 场</t>
  </si>
  <si>
    <t>2021.9.24</t>
  </si>
  <si>
    <t>2021.11.19</t>
  </si>
  <si>
    <t>美华智充逸品花园充电站</t>
  </si>
  <si>
    <t>东莞市凤岗镇祥新东路10号</t>
  </si>
  <si>
    <t>直流2021.9.24
交流2021.11.26</t>
  </si>
  <si>
    <t>美华智充土桥充电站</t>
  </si>
  <si>
    <t>东莞市东莞市清溪镇土桥村兴业一街</t>
  </si>
  <si>
    <t>2021.11.9</t>
  </si>
  <si>
    <t>美华智充悦港汇充电站</t>
  </si>
  <si>
    <t>东莞市塘厦镇环市西路41号</t>
  </si>
  <si>
    <t>2021.12.22</t>
  </si>
  <si>
    <t>2021.12.17</t>
  </si>
  <si>
    <t>美华智充石鼓充电站</t>
  </si>
  <si>
    <t>东莞市塘天南路38号</t>
  </si>
  <si>
    <t>2021.12.25</t>
  </si>
  <si>
    <t>2021.12.13</t>
  </si>
  <si>
    <t>美华智充华堂九里充电站</t>
  </si>
  <si>
    <t>东莞市塘厦镇迎宾大道39号</t>
  </si>
  <si>
    <t>2021.11.25</t>
  </si>
  <si>
    <t>2021.11.26</t>
  </si>
  <si>
    <t>美华智充官井头充电站</t>
  </si>
  <si>
    <t>东莞市凤岗镇滨河北路66号</t>
  </si>
  <si>
    <t>美华智充德本公园充电站</t>
  </si>
  <si>
    <t>东莞市中堂镇中兴路68号</t>
  </si>
  <si>
    <t>美华智充粤港供水充电站</t>
  </si>
  <si>
    <t>东莞市塘厦镇文明街13号</t>
  </si>
  <si>
    <t>2021.12.23</t>
  </si>
  <si>
    <t>美华智充保利中央公馆充电站</t>
  </si>
  <si>
    <t>东莞市清溪镇北环路288号</t>
  </si>
  <si>
    <t>2021.12.30</t>
  </si>
  <si>
    <t>美华智充绿景充电站</t>
  </si>
  <si>
    <t>东莞市樟木头镇樟木头大道18号</t>
  </si>
  <si>
    <t>美华智充石龙林屋充电站</t>
  </si>
  <si>
    <t>东莞市石龙镇滨江东路边林屋停车场（石龙体育馆对面）</t>
  </si>
  <si>
    <t>美华智充谢岗公安分局充电站</t>
  </si>
  <si>
    <t>东莞市谢岗镇振兴路与育贤路交叉口向东60米路北（谢岗公安分局停车场）</t>
  </si>
  <si>
    <t>2021.12.24</t>
  </si>
  <si>
    <t>2021.12.31</t>
  </si>
  <si>
    <t>美华智充谢岗赵林派出所充电站</t>
  </si>
  <si>
    <t>东莞市谢岗镇谢常路98号（赵林派出所停车场）</t>
  </si>
  <si>
    <t>美华智充谢岗巡警队充电站</t>
  </si>
  <si>
    <t>东莞市谢岗镇振华路10号（巡警队停车场）</t>
  </si>
  <si>
    <t>美华智充谢岗黎村派出所充电站</t>
  </si>
  <si>
    <t>东莞市谢岗镇银屏山口附近（黎村派出所停车场）</t>
  </si>
  <si>
    <t>美华智充水平村充电站</t>
  </si>
  <si>
    <t>东莞市大朗镇水平村荔乡西路</t>
  </si>
  <si>
    <t>2022.1.16</t>
  </si>
  <si>
    <t>美华智充龙屋基充电站</t>
  </si>
  <si>
    <t>东莞市万江黄昌街67号（龙屋基路龙屋基停车场内）</t>
  </si>
  <si>
    <t>美华智充水口充电站</t>
  </si>
  <si>
    <t>东莞市大朗镇银朗南路402号</t>
  </si>
  <si>
    <t>2021.3.22</t>
  </si>
  <si>
    <t>美华智充竹尾田充电站</t>
  </si>
  <si>
    <t>东莞市凤岗镇凤深大道竹尾田综合市场</t>
  </si>
  <si>
    <t>美华智充桥陇充电站</t>
  </si>
  <si>
    <t>东莞市塘厦镇桥陇村桥蛟东路79号</t>
  </si>
  <si>
    <t>美华智充五联充电站</t>
  </si>
  <si>
    <t>东莞市凤岗镇雨湖路10号</t>
  </si>
  <si>
    <t>美华智充三联充电站</t>
  </si>
  <si>
    <t>东莞市凤岗镇凤平路联腾钢材部旁停车场</t>
  </si>
  <si>
    <t>恒力安海运充电站</t>
  </si>
  <si>
    <t>东莞市虎门镇海运一路2号西侧</t>
  </si>
  <si>
    <t>汇佳特来电充电站</t>
  </si>
  <si>
    <t>广东省东莞市市辖区厚街镇莞太路厚街段162号（汇佳汽车销售）停车场内</t>
  </si>
  <si>
    <t xml:space="preserve"> 2022/02/15</t>
  </si>
  <si>
    <t>上东国际酒店特来电充电站</t>
  </si>
  <si>
    <t>广东省东莞市市辖区东江大道与鸿福西路交叉口东100米上东国际广场地面停车位</t>
  </si>
  <si>
    <t>特来电石碣华科城充电站</t>
  </si>
  <si>
    <t>广东省东莞市市辖区石碣镇崇焕中路183号</t>
  </si>
  <si>
    <t>高埗中汇文华酒店充电站</t>
  </si>
  <si>
    <t>广东省东莞市市辖区高埗镇振兴路50号中汇文华酒店停车场</t>
  </si>
  <si>
    <t>茶山聚鑫茶南路充电站</t>
  </si>
  <si>
    <t>东莞市茶山镇南社区茶南路5号</t>
  </si>
  <si>
    <t>常平大科乐购充电站</t>
  </si>
  <si>
    <t>东莞市常平镇东莞市常平镇还珠沥村光头埔(常平大道与置业路交汇处)地面停车场</t>
  </si>
  <si>
    <t>万江街道大莲塘社区牛牛充电站</t>
  </si>
  <si>
    <t>东莞市万江街道大莲塘社区泰新路151号</t>
  </si>
  <si>
    <t>牛牛新能源电港产业园汽车充电站项目</t>
  </si>
  <si>
    <t>东莞市厚街镇博览大道旁阳明停车场</t>
  </si>
  <si>
    <t>2021.12.10</t>
  </si>
  <si>
    <t>拓杰机电高埗宝鼎科技园充电站项目</t>
  </si>
  <si>
    <t>东莞市高埗镇低涌村高龙西路152号</t>
  </si>
  <si>
    <t>拓杰机电虎门博涌彩捷云创中心电动汽车充电站项目</t>
  </si>
  <si>
    <t>东莞市虎门镇东莞市虎门镇博涌社区王屋博涌路53号彩捷云创中心停车场（东莞创业产业集聚区）</t>
  </si>
  <si>
    <t>拓杰机电石排燕岭综合楼充电站项目</t>
  </si>
  <si>
    <t>东莞市石排镇谷吓村燕岭综合楼</t>
  </si>
  <si>
    <t>安畅途东莞市长安镇一龙路充电</t>
  </si>
  <si>
    <t>东莞市长安镇一龙路309号</t>
  </si>
  <si>
    <t>合计</t>
  </si>
  <si>
    <t>东莞市荣兴光伏有限公司寮步镇横坑区三禾工业园充电站项目</t>
  </si>
  <si>
    <t>东莞市寮步镇横坑区三禾工业园</t>
  </si>
  <si>
    <t>2021.12.28</t>
  </si>
  <si>
    <t>2022.5.19</t>
  </si>
  <si>
    <r>
      <t>拟清算</t>
    </r>
    <r>
      <rPr>
        <sz val="11"/>
        <rFont val="Times New Roman"/>
        <family val="1"/>
      </rPr>
      <t>2020</t>
    </r>
    <r>
      <rPr>
        <sz val="11"/>
        <rFont val="方正楷体_GB2312"/>
        <charset val="134"/>
      </rPr>
      <t>年及以前年度建成验收充电站</t>
    </r>
  </si>
  <si>
    <t>大岭山石大路698号充电桩项目</t>
  </si>
  <si>
    <t>东莞市大岭山镇石大路698号</t>
  </si>
  <si>
    <t>沙田雨轩充电站（一期）</t>
  </si>
  <si>
    <t>东莞市沙田镇稔洲金湾路西三十巷7号</t>
  </si>
  <si>
    <t>榴花融创充电站</t>
  </si>
  <si>
    <t>东莞市东城街道榴花西街19号</t>
  </si>
  <si>
    <t>东莞市南城街道金朗路5号</t>
  </si>
  <si>
    <t>莞建东城温塘充电站</t>
  </si>
  <si>
    <t>东莞市东城街道周屋吉之城大岩泉1号</t>
  </si>
  <si>
    <t>东莞寮步横塘路充电站项目</t>
  </si>
  <si>
    <t>东莞市寮步镇横塘路方振公司内空地</t>
  </si>
  <si>
    <t>聚鑫能源蛟乙塘充电站</t>
  </si>
  <si>
    <t>东莞市塘厦镇蛟乙塘大为路口</t>
  </si>
  <si>
    <t>南城未来家园大科充电站</t>
  </si>
  <si>
    <t>东莞市南城街道宏图路信盈装饰大厦地面停车场</t>
  </si>
  <si>
    <r>
      <rPr>
        <sz val="11"/>
        <rFont val="方正楷体_GB2312"/>
        <charset val="134"/>
      </rPr>
      <t>拟清算</t>
    </r>
    <r>
      <rPr>
        <sz val="11"/>
        <rFont val="Times New Roman"/>
        <family val="1"/>
      </rPr>
      <t>2021</t>
    </r>
    <r>
      <rPr>
        <sz val="11"/>
        <rFont val="方正楷体_GB2312"/>
        <charset val="134"/>
      </rPr>
      <t>年度建成充电站</t>
    </r>
    <phoneticPr fontId="30" type="noConversion"/>
  </si>
  <si>
    <r>
      <rPr>
        <sz val="11"/>
        <rFont val="方正楷体_GB2312"/>
        <charset val="134"/>
      </rPr>
      <t>拟清算</t>
    </r>
    <r>
      <rPr>
        <sz val="11"/>
        <rFont val="Times New Roman"/>
        <family val="1"/>
      </rPr>
      <t>2020</t>
    </r>
    <r>
      <rPr>
        <sz val="11"/>
        <rFont val="方正楷体_GB2312"/>
        <charset val="134"/>
      </rPr>
      <t>年及以前年度建成充电站</t>
    </r>
    <phoneticPr fontId="30" type="noConversion"/>
  </si>
  <si>
    <t>东莞市2022年第二批充电基础设施建设补贴核查情况表</t>
    <phoneticPr fontId="30" type="noConversion"/>
  </si>
</sst>
</file>

<file path=xl/styles.xml><?xml version="1.0" encoding="utf-8"?>
<styleSheet xmlns="http://schemas.openxmlformats.org/spreadsheetml/2006/main">
  <fonts count="33">
    <font>
      <sz val="11"/>
      <color indexed="8"/>
      <name val="宋体"/>
      <charset val="134"/>
    </font>
    <font>
      <sz val="13"/>
      <name val="黑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6"/>
      <name val="黑体"/>
      <family val="3"/>
      <charset val="134"/>
    </font>
    <font>
      <sz val="12"/>
      <name val="Times New Roman"/>
      <family val="1"/>
    </font>
    <font>
      <sz val="26"/>
      <name val="方正小标宋简体"/>
      <charset val="134"/>
    </font>
    <font>
      <sz val="11"/>
      <name val="楷体_GB2312"/>
      <charset val="134"/>
    </font>
    <font>
      <sz val="11"/>
      <color indexed="8"/>
      <name val="宋体"/>
      <charset val="134"/>
    </font>
    <font>
      <sz val="14"/>
      <name val="黑体"/>
      <family val="3"/>
      <charset val="134"/>
    </font>
    <font>
      <sz val="13"/>
      <color indexed="8"/>
      <name val="黑体"/>
      <family val="3"/>
      <charset val="134"/>
    </font>
    <font>
      <sz val="12"/>
      <color indexed="8"/>
      <name val="Times New Roman"/>
      <family val="1"/>
    </font>
    <font>
      <sz val="11"/>
      <name val="方正楷体_GB2312"/>
      <charset val="134"/>
    </font>
    <font>
      <sz val="11"/>
      <name val="Times New Roman"/>
      <family val="1"/>
    </font>
    <font>
      <b/>
      <sz val="12"/>
      <name val="宋体"/>
      <charset val="134"/>
    </font>
    <font>
      <sz val="10"/>
      <name val="Times New Roman"/>
      <family val="1"/>
    </font>
    <font>
      <sz val="11"/>
      <color indexed="8"/>
      <name val="Tahoma"/>
      <family val="2"/>
      <charset val="134"/>
    </font>
    <font>
      <sz val="11"/>
      <name val="Tahoma"/>
      <family val="2"/>
      <charset val="134"/>
    </font>
    <font>
      <sz val="10"/>
      <name val="Arial"/>
      <family val="2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Times New Roman"/>
      <family val="1"/>
    </font>
    <font>
      <sz val="11"/>
      <color theme="1"/>
      <name val="新宋体"/>
      <family val="3"/>
      <charset val="134"/>
    </font>
    <font>
      <sz val="11"/>
      <color theme="1"/>
      <name val="Times New Roman"/>
      <family val="1"/>
    </font>
    <font>
      <sz val="9"/>
      <name val="宋体"/>
      <charset val="134"/>
    </font>
    <font>
      <sz val="24"/>
      <name val="方正小标宋简体"/>
      <family val="4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2" fillId="0" borderId="0">
      <alignment vertical="center"/>
    </xf>
    <xf numFmtId="0" fontId="20" fillId="0" borderId="0"/>
    <xf numFmtId="0" fontId="20" fillId="0" borderId="0"/>
    <xf numFmtId="0" fontId="21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2" fillId="0" borderId="0"/>
  </cellStyleXfs>
  <cellXfs count="8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14" fontId="29" fillId="0" borderId="2" xfId="0" applyNumberFormat="1" applyFont="1" applyFill="1" applyBorder="1" applyAlignment="1">
      <alignment horizontal="center" vertical="center" wrapText="1"/>
    </xf>
    <xf numFmtId="57" fontId="23" fillId="0" borderId="2" xfId="0" applyNumberFormat="1" applyFont="1" applyFill="1" applyBorder="1" applyAlignment="1">
      <alignment horizontal="center" vertical="center" wrapText="1"/>
    </xf>
    <xf numFmtId="14" fontId="27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 wrapText="1"/>
    </xf>
    <xf numFmtId="14" fontId="15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</cellXfs>
  <cellStyles count="8">
    <cellStyle name="常规" xfId="0" builtinId="0"/>
    <cellStyle name="常规 11" xfId="5"/>
    <cellStyle name="常规 11 2" xfId="2"/>
    <cellStyle name="常规 13" xfId="3"/>
    <cellStyle name="常规 2" xfId="4"/>
    <cellStyle name="常规 22" xfId="6"/>
    <cellStyle name="常规 225" xfId="1"/>
    <cellStyle name="常规 24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/>
  </sheetPr>
  <dimension ref="A1:L15"/>
  <sheetViews>
    <sheetView tabSelected="1" zoomScale="77" workbookViewId="0">
      <pane ySplit="2" topLeftCell="A3" activePane="bottomLeft" state="frozen"/>
      <selection pane="bottomLeft" sqref="A1:L1"/>
    </sheetView>
  </sheetViews>
  <sheetFormatPr defaultRowHeight="13.5"/>
  <cols>
    <col min="1" max="1" width="5.5" style="11" customWidth="1"/>
    <col min="2" max="2" width="33.75" style="9" customWidth="1"/>
    <col min="3" max="3" width="12.25" style="11" customWidth="1"/>
    <col min="4" max="4" width="9.625" style="11" customWidth="1"/>
    <col min="5" max="5" width="11.25" style="11" customWidth="1"/>
    <col min="6" max="6" width="8.75" style="11" customWidth="1"/>
    <col min="7" max="7" width="8.5" style="11" customWidth="1"/>
    <col min="8" max="8" width="8.75" style="11" customWidth="1"/>
    <col min="9" max="11" width="12.625" style="11" customWidth="1"/>
    <col min="12" max="12" width="11.375" style="11" customWidth="1"/>
    <col min="13" max="14" width="9" style="5"/>
    <col min="15" max="15" width="9.625" style="5" bestFit="1" customWidth="1"/>
    <col min="16" max="16384" width="9" style="5"/>
  </cols>
  <sheetData>
    <row r="1" spans="1:12" ht="51" customHeight="1">
      <c r="A1" s="85" t="s">
        <v>187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56" customFormat="1" ht="63.95" customHeight="1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7" t="s">
        <v>7</v>
      </c>
      <c r="I2" s="57" t="s">
        <v>8</v>
      </c>
      <c r="J2" s="57" t="s">
        <v>9</v>
      </c>
      <c r="K2" s="57" t="s">
        <v>10</v>
      </c>
      <c r="L2" s="57" t="s">
        <v>11</v>
      </c>
    </row>
    <row r="3" spans="1:12" s="2" customFormat="1" ht="30" customHeight="1">
      <c r="A3" s="23">
        <v>1</v>
      </c>
      <c r="B3" s="25" t="s">
        <v>12</v>
      </c>
      <c r="C3" s="58">
        <v>9</v>
      </c>
      <c r="D3" s="58">
        <v>2160</v>
      </c>
      <c r="E3" s="23">
        <v>7</v>
      </c>
      <c r="F3" s="23">
        <v>105</v>
      </c>
      <c r="G3" s="23">
        <v>16</v>
      </c>
      <c r="H3" s="23">
        <v>2265</v>
      </c>
      <c r="I3" s="23">
        <v>432000</v>
      </c>
      <c r="J3" s="23">
        <v>4200</v>
      </c>
      <c r="K3" s="59">
        <f>I3+J3</f>
        <v>436200</v>
      </c>
      <c r="L3" s="84" t="s">
        <v>185</v>
      </c>
    </row>
    <row r="4" spans="1:12" s="2" customFormat="1" ht="30" customHeight="1">
      <c r="A4" s="23">
        <v>2</v>
      </c>
      <c r="B4" s="18" t="s">
        <v>13</v>
      </c>
      <c r="C4" s="23">
        <v>56</v>
      </c>
      <c r="D4" s="23">
        <v>7800</v>
      </c>
      <c r="E4" s="23">
        <v>42</v>
      </c>
      <c r="F4" s="23">
        <v>546</v>
      </c>
      <c r="G4" s="23">
        <v>98</v>
      </c>
      <c r="H4" s="23">
        <v>8346</v>
      </c>
      <c r="I4" s="23">
        <v>1560000</v>
      </c>
      <c r="J4" s="23">
        <v>21840</v>
      </c>
      <c r="K4" s="59">
        <f t="shared" ref="K4:K11" si="0">I4+J4</f>
        <v>1581840</v>
      </c>
      <c r="L4" s="60"/>
    </row>
    <row r="5" spans="1:12" s="2" customFormat="1" ht="30" customHeight="1">
      <c r="A5" s="23">
        <v>3</v>
      </c>
      <c r="B5" s="25" t="s">
        <v>14</v>
      </c>
      <c r="C5" s="23">
        <v>10</v>
      </c>
      <c r="D5" s="23">
        <v>1440</v>
      </c>
      <c r="E5" s="23"/>
      <c r="F5" s="23"/>
      <c r="G5" s="23">
        <v>10</v>
      </c>
      <c r="H5" s="23">
        <v>1440</v>
      </c>
      <c r="I5" s="23">
        <v>288000</v>
      </c>
      <c r="J5" s="23"/>
      <c r="K5" s="59">
        <f t="shared" si="0"/>
        <v>288000</v>
      </c>
      <c r="L5" s="60"/>
    </row>
    <row r="6" spans="1:12" s="2" customFormat="1" ht="30" customHeight="1">
      <c r="A6" s="23">
        <v>4</v>
      </c>
      <c r="B6" s="25" t="s">
        <v>15</v>
      </c>
      <c r="C6" s="23">
        <v>50</v>
      </c>
      <c r="D6" s="23">
        <v>2880</v>
      </c>
      <c r="E6" s="23"/>
      <c r="F6" s="23"/>
      <c r="G6" s="23">
        <v>50</v>
      </c>
      <c r="H6" s="23">
        <v>2880</v>
      </c>
      <c r="I6" s="23">
        <v>576000</v>
      </c>
      <c r="J6" s="23"/>
      <c r="K6" s="59">
        <f t="shared" si="0"/>
        <v>576000</v>
      </c>
      <c r="L6" s="60"/>
    </row>
    <row r="7" spans="1:12" s="2" customFormat="1" ht="30" customHeight="1">
      <c r="A7" s="23">
        <v>5</v>
      </c>
      <c r="B7" s="25" t="s">
        <v>16</v>
      </c>
      <c r="C7" s="23">
        <v>12</v>
      </c>
      <c r="D7" s="23">
        <v>1440</v>
      </c>
      <c r="E7" s="23"/>
      <c r="F7" s="23"/>
      <c r="G7" s="23">
        <v>12</v>
      </c>
      <c r="H7" s="23">
        <v>1440</v>
      </c>
      <c r="I7" s="23">
        <v>288000</v>
      </c>
      <c r="J7" s="23"/>
      <c r="K7" s="59">
        <f t="shared" si="0"/>
        <v>288000</v>
      </c>
      <c r="L7" s="60"/>
    </row>
    <row r="8" spans="1:12" s="2" customFormat="1" ht="30" customHeight="1">
      <c r="A8" s="23">
        <v>6</v>
      </c>
      <c r="B8" s="25" t="s">
        <v>17</v>
      </c>
      <c r="C8" s="23">
        <v>10</v>
      </c>
      <c r="D8" s="23">
        <v>1080</v>
      </c>
      <c r="E8" s="23"/>
      <c r="F8" s="23"/>
      <c r="G8" s="23">
        <v>10</v>
      </c>
      <c r="H8" s="23">
        <v>1080</v>
      </c>
      <c r="I8" s="23">
        <v>216000</v>
      </c>
      <c r="J8" s="23"/>
      <c r="K8" s="59">
        <f t="shared" si="0"/>
        <v>216000</v>
      </c>
      <c r="L8" s="60"/>
    </row>
    <row r="9" spans="1:12" s="2" customFormat="1" ht="30" customHeight="1">
      <c r="A9" s="23">
        <v>7</v>
      </c>
      <c r="B9" s="25" t="s">
        <v>18</v>
      </c>
      <c r="C9" s="23">
        <v>14</v>
      </c>
      <c r="D9" s="23">
        <v>2760</v>
      </c>
      <c r="E9" s="23"/>
      <c r="F9" s="23"/>
      <c r="G9" s="23">
        <v>14</v>
      </c>
      <c r="H9" s="23">
        <v>2760</v>
      </c>
      <c r="I9" s="23">
        <v>552000</v>
      </c>
      <c r="J9" s="23"/>
      <c r="K9" s="59">
        <f t="shared" si="0"/>
        <v>552000</v>
      </c>
      <c r="L9" s="60"/>
    </row>
    <row r="10" spans="1:12" s="2" customFormat="1" ht="30" customHeight="1">
      <c r="A10" s="23">
        <v>8</v>
      </c>
      <c r="B10" s="25" t="s">
        <v>19</v>
      </c>
      <c r="C10" s="23">
        <v>16</v>
      </c>
      <c r="D10" s="23">
        <v>2880</v>
      </c>
      <c r="E10" s="23"/>
      <c r="F10" s="23"/>
      <c r="G10" s="23">
        <v>16</v>
      </c>
      <c r="H10" s="23">
        <v>2880</v>
      </c>
      <c r="I10" s="23">
        <v>576000</v>
      </c>
      <c r="J10" s="23"/>
      <c r="K10" s="59">
        <f t="shared" si="0"/>
        <v>576000</v>
      </c>
      <c r="L10" s="60"/>
    </row>
    <row r="11" spans="1:12" s="2" customFormat="1" ht="30" customHeight="1">
      <c r="A11" s="23">
        <v>9</v>
      </c>
      <c r="B11" s="25" t="s">
        <v>20</v>
      </c>
      <c r="C11" s="23">
        <v>12</v>
      </c>
      <c r="D11" s="23">
        <v>1440</v>
      </c>
      <c r="E11" s="23"/>
      <c r="F11" s="23"/>
      <c r="G11" s="23">
        <v>12</v>
      </c>
      <c r="H11" s="23">
        <v>1440</v>
      </c>
      <c r="I11" s="23">
        <v>288000</v>
      </c>
      <c r="J11" s="23"/>
      <c r="K11" s="59">
        <f t="shared" si="0"/>
        <v>288000</v>
      </c>
      <c r="L11" s="61"/>
    </row>
    <row r="12" spans="1:12" s="2" customFormat="1" ht="30" customHeight="1">
      <c r="A12" s="23">
        <v>10</v>
      </c>
      <c r="B12" s="25" t="s">
        <v>21</v>
      </c>
      <c r="C12" s="23">
        <v>18</v>
      </c>
      <c r="D12" s="23">
        <v>2160</v>
      </c>
      <c r="E12" s="23"/>
      <c r="F12" s="23"/>
      <c r="G12" s="23">
        <v>18</v>
      </c>
      <c r="H12" s="23">
        <v>2160</v>
      </c>
      <c r="I12" s="23">
        <v>1036800</v>
      </c>
      <c r="J12" s="23"/>
      <c r="K12" s="23">
        <f>I12</f>
        <v>1036800</v>
      </c>
      <c r="L12" s="84" t="s">
        <v>186</v>
      </c>
    </row>
    <row r="13" spans="1:12" s="2" customFormat="1" ht="30" customHeight="1">
      <c r="A13" s="23">
        <v>11</v>
      </c>
      <c r="B13" s="25" t="s">
        <v>22</v>
      </c>
      <c r="C13" s="23">
        <v>47</v>
      </c>
      <c r="D13" s="23">
        <v>5640</v>
      </c>
      <c r="E13" s="23"/>
      <c r="F13" s="23"/>
      <c r="G13" s="23">
        <v>47</v>
      </c>
      <c r="H13" s="23">
        <v>5640</v>
      </c>
      <c r="I13" s="23">
        <v>2707200</v>
      </c>
      <c r="J13" s="23"/>
      <c r="K13" s="23">
        <f>I13</f>
        <v>2707200</v>
      </c>
      <c r="L13" s="60"/>
    </row>
    <row r="14" spans="1:12" s="2" customFormat="1" ht="30" customHeight="1">
      <c r="A14" s="23">
        <v>12</v>
      </c>
      <c r="B14" s="25" t="s">
        <v>16</v>
      </c>
      <c r="C14" s="23">
        <v>49</v>
      </c>
      <c r="D14" s="23">
        <v>5880</v>
      </c>
      <c r="E14" s="23"/>
      <c r="F14" s="23"/>
      <c r="G14" s="23">
        <v>49</v>
      </c>
      <c r="H14" s="23">
        <v>5880</v>
      </c>
      <c r="I14" s="23">
        <v>2822400</v>
      </c>
      <c r="J14" s="23"/>
      <c r="K14" s="23">
        <f>I14</f>
        <v>2822400</v>
      </c>
      <c r="L14" s="60"/>
    </row>
    <row r="15" spans="1:12" s="2" customFormat="1" ht="30" customHeight="1">
      <c r="A15" s="23">
        <v>13</v>
      </c>
      <c r="B15" s="25" t="s">
        <v>17</v>
      </c>
      <c r="C15" s="23">
        <v>3</v>
      </c>
      <c r="D15" s="23">
        <v>360</v>
      </c>
      <c r="E15" s="23"/>
      <c r="F15" s="23"/>
      <c r="G15" s="23">
        <v>3</v>
      </c>
      <c r="H15" s="23">
        <v>360</v>
      </c>
      <c r="I15" s="23">
        <v>172800</v>
      </c>
      <c r="J15" s="23"/>
      <c r="K15" s="23">
        <f>I15</f>
        <v>172800</v>
      </c>
      <c r="L15" s="61"/>
    </row>
  </sheetData>
  <mergeCells count="3">
    <mergeCell ref="A1:L1"/>
    <mergeCell ref="L3:L11"/>
    <mergeCell ref="L12:L15"/>
  </mergeCells>
  <phoneticPr fontId="30" type="noConversion"/>
  <pageMargins left="0.69861111111111107" right="0.6986111111111110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Q75"/>
  <sheetViews>
    <sheetView zoomScale="70" workbookViewId="0">
      <pane xSplit="2" ySplit="3" topLeftCell="C48" activePane="bottomRight" state="frozen"/>
      <selection pane="topRight"/>
      <selection pane="bottomLeft"/>
      <selection pane="bottomRight" activeCell="Q55" sqref="Q55:Q63"/>
    </sheetView>
  </sheetViews>
  <sheetFormatPr defaultRowHeight="18.75"/>
  <cols>
    <col min="1" max="1" width="7.75" style="7" customWidth="1"/>
    <col min="2" max="2" width="28.75" style="8" customWidth="1"/>
    <col min="3" max="3" width="33" style="9" customWidth="1"/>
    <col min="4" max="4" width="25.875" style="8" customWidth="1"/>
    <col min="5" max="5" width="12.875" style="10" customWidth="1"/>
    <col min="6" max="6" width="10.5" style="10" customWidth="1"/>
    <col min="7" max="7" width="11.875" style="10" customWidth="1"/>
    <col min="8" max="8" width="10.5" style="10" customWidth="1"/>
    <col min="9" max="9" width="8.5" style="10" customWidth="1"/>
    <col min="10" max="13" width="12.625" style="10" customWidth="1"/>
    <col min="14" max="14" width="15.875" style="10" customWidth="1"/>
    <col min="15" max="15" width="13.5" style="10" customWidth="1"/>
    <col min="16" max="16" width="14.25" style="10" customWidth="1"/>
    <col min="17" max="17" width="11.375" style="11" customWidth="1"/>
    <col min="18" max="19" width="9" style="5"/>
    <col min="20" max="20" width="12.875" style="5" bestFit="1" customWidth="1"/>
    <col min="21" max="16384" width="9" style="5"/>
  </cols>
  <sheetData>
    <row r="1" spans="1:17" ht="20.25">
      <c r="A1" s="12" t="s">
        <v>23</v>
      </c>
      <c r="B1" s="13"/>
      <c r="C1" s="14"/>
      <c r="D1" s="13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54"/>
    </row>
    <row r="2" spans="1:17" ht="31.9" customHeight="1">
      <c r="A2" s="62" t="s">
        <v>24</v>
      </c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1" customFormat="1" ht="70.900000000000006" customHeight="1">
      <c r="A3" s="16" t="s">
        <v>25</v>
      </c>
      <c r="B3" s="17" t="s">
        <v>1</v>
      </c>
      <c r="C3" s="16" t="s">
        <v>26</v>
      </c>
      <c r="D3" s="16" t="s">
        <v>27</v>
      </c>
      <c r="E3" s="16" t="s">
        <v>28</v>
      </c>
      <c r="F3" s="16" t="s">
        <v>29</v>
      </c>
      <c r="G3" s="16" t="s">
        <v>30</v>
      </c>
      <c r="H3" s="16" t="s">
        <v>31</v>
      </c>
      <c r="I3" s="16" t="s">
        <v>32</v>
      </c>
      <c r="J3" s="16" t="s">
        <v>33</v>
      </c>
      <c r="K3" s="16" t="s">
        <v>8</v>
      </c>
      <c r="L3" s="16" t="s">
        <v>9</v>
      </c>
      <c r="M3" s="16" t="s">
        <v>34</v>
      </c>
      <c r="N3" s="16" t="s">
        <v>35</v>
      </c>
      <c r="O3" s="44" t="s">
        <v>36</v>
      </c>
      <c r="P3" s="44" t="s">
        <v>37</v>
      </c>
      <c r="Q3" s="16" t="s">
        <v>11</v>
      </c>
    </row>
    <row r="4" spans="1:17" s="2" customFormat="1" ht="35.1" customHeight="1">
      <c r="A4" s="65">
        <v>1</v>
      </c>
      <c r="B4" s="72" t="s">
        <v>12</v>
      </c>
      <c r="C4" s="18" t="s">
        <v>38</v>
      </c>
      <c r="D4" s="18" t="s">
        <v>39</v>
      </c>
      <c r="E4" s="19">
        <v>0</v>
      </c>
      <c r="F4" s="19">
        <v>0</v>
      </c>
      <c r="G4" s="20">
        <v>7</v>
      </c>
      <c r="H4" s="20">
        <v>105</v>
      </c>
      <c r="I4" s="20">
        <f>E4+G4</f>
        <v>7</v>
      </c>
      <c r="J4" s="20">
        <f>F4+H4</f>
        <v>105</v>
      </c>
      <c r="K4" s="20">
        <f>F4*200</f>
        <v>0</v>
      </c>
      <c r="L4" s="20">
        <f>H4*40</f>
        <v>4200</v>
      </c>
      <c r="M4" s="20">
        <f>L4+K4</f>
        <v>4200</v>
      </c>
      <c r="N4" s="45">
        <v>44427</v>
      </c>
      <c r="O4" s="45">
        <v>44540</v>
      </c>
      <c r="P4" s="45">
        <v>44454</v>
      </c>
      <c r="Q4" s="81" t="s">
        <v>40</v>
      </c>
    </row>
    <row r="5" spans="1:17" s="2" customFormat="1" ht="24.95" customHeight="1">
      <c r="A5" s="66"/>
      <c r="B5" s="73"/>
      <c r="C5" s="21" t="s">
        <v>41</v>
      </c>
      <c r="D5" s="21" t="s">
        <v>42</v>
      </c>
      <c r="E5" s="22">
        <v>9</v>
      </c>
      <c r="F5" s="22">
        <f>9*240</f>
        <v>2160</v>
      </c>
      <c r="G5" s="22">
        <v>0</v>
      </c>
      <c r="H5" s="22">
        <v>0</v>
      </c>
      <c r="I5" s="22">
        <v>9</v>
      </c>
      <c r="J5" s="22">
        <f>9*240</f>
        <v>2160</v>
      </c>
      <c r="K5" s="22">
        <f>F5*200</f>
        <v>432000</v>
      </c>
      <c r="L5" s="22">
        <v>0</v>
      </c>
      <c r="M5" s="20">
        <f>L5+K5</f>
        <v>432000</v>
      </c>
      <c r="N5" s="45">
        <v>44426</v>
      </c>
      <c r="O5" s="45">
        <v>44441</v>
      </c>
      <c r="P5" s="45">
        <v>44845</v>
      </c>
      <c r="Q5" s="82"/>
    </row>
    <row r="6" spans="1:17" s="3" customFormat="1" ht="27.95" customHeight="1">
      <c r="A6" s="67">
        <v>2</v>
      </c>
      <c r="B6" s="74" t="s">
        <v>13</v>
      </c>
      <c r="C6" s="24" t="s">
        <v>43</v>
      </c>
      <c r="D6" s="25" t="s">
        <v>44</v>
      </c>
      <c r="E6" s="19">
        <v>2</v>
      </c>
      <c r="F6" s="19">
        <v>240</v>
      </c>
      <c r="G6" s="20"/>
      <c r="H6" s="20"/>
      <c r="I6" s="20">
        <f t="shared" ref="I6:I12" si="0">E6+G6</f>
        <v>2</v>
      </c>
      <c r="J6" s="20">
        <f t="shared" ref="J6:J12" si="1">F6+H6</f>
        <v>240</v>
      </c>
      <c r="K6" s="20">
        <f t="shared" ref="K6:K12" si="2">F6*200</f>
        <v>48000</v>
      </c>
      <c r="L6" s="20">
        <f t="shared" ref="L6:L12" si="3">H6*40</f>
        <v>0</v>
      </c>
      <c r="M6" s="20">
        <f t="shared" ref="M6:M12" si="4">L6+K6</f>
        <v>48000</v>
      </c>
      <c r="N6" s="45">
        <v>44277</v>
      </c>
      <c r="O6" s="45">
        <v>44277</v>
      </c>
      <c r="P6" s="45" t="s">
        <v>45</v>
      </c>
      <c r="Q6" s="82"/>
    </row>
    <row r="7" spans="1:17" s="3" customFormat="1" ht="27.95" customHeight="1">
      <c r="A7" s="67"/>
      <c r="B7" s="74"/>
      <c r="C7" s="24" t="s">
        <v>46</v>
      </c>
      <c r="D7" s="25" t="s">
        <v>47</v>
      </c>
      <c r="E7" s="19">
        <v>2</v>
      </c>
      <c r="F7" s="19">
        <v>240</v>
      </c>
      <c r="G7" s="20">
        <v>1</v>
      </c>
      <c r="H7" s="20">
        <v>7</v>
      </c>
      <c r="I7" s="20">
        <f t="shared" si="0"/>
        <v>3</v>
      </c>
      <c r="J7" s="20">
        <f t="shared" si="1"/>
        <v>247</v>
      </c>
      <c r="K7" s="20">
        <f t="shared" si="2"/>
        <v>48000</v>
      </c>
      <c r="L7" s="20">
        <f t="shared" si="3"/>
        <v>280</v>
      </c>
      <c r="M7" s="20">
        <f t="shared" si="4"/>
        <v>48280</v>
      </c>
      <c r="N7" s="45">
        <v>44277</v>
      </c>
      <c r="O7" s="45">
        <v>44277</v>
      </c>
      <c r="P7" s="45" t="s">
        <v>45</v>
      </c>
      <c r="Q7" s="82"/>
    </row>
    <row r="8" spans="1:17" s="3" customFormat="1" ht="27.95" customHeight="1">
      <c r="A8" s="67"/>
      <c r="B8" s="74"/>
      <c r="C8" s="24" t="s">
        <v>48</v>
      </c>
      <c r="D8" s="25" t="s">
        <v>49</v>
      </c>
      <c r="E8" s="19"/>
      <c r="F8" s="19"/>
      <c r="G8" s="20">
        <v>4</v>
      </c>
      <c r="H8" s="20">
        <v>28</v>
      </c>
      <c r="I8" s="20">
        <f t="shared" si="0"/>
        <v>4</v>
      </c>
      <c r="J8" s="20">
        <f t="shared" si="1"/>
        <v>28</v>
      </c>
      <c r="K8" s="20">
        <f t="shared" si="2"/>
        <v>0</v>
      </c>
      <c r="L8" s="20">
        <f t="shared" si="3"/>
        <v>1120</v>
      </c>
      <c r="M8" s="20">
        <f t="shared" si="4"/>
        <v>1120</v>
      </c>
      <c r="N8" s="45">
        <v>44282</v>
      </c>
      <c r="O8" s="45">
        <v>44282</v>
      </c>
      <c r="P8" s="45" t="s">
        <v>50</v>
      </c>
      <c r="Q8" s="82"/>
    </row>
    <row r="9" spans="1:17" s="3" customFormat="1" ht="27.95" customHeight="1">
      <c r="A9" s="67"/>
      <c r="B9" s="74"/>
      <c r="C9" s="24" t="s">
        <v>51</v>
      </c>
      <c r="D9" s="25" t="s">
        <v>52</v>
      </c>
      <c r="E9" s="19">
        <v>3</v>
      </c>
      <c r="F9" s="19">
        <v>360</v>
      </c>
      <c r="G9" s="20"/>
      <c r="H9" s="20"/>
      <c r="I9" s="20">
        <f t="shared" si="0"/>
        <v>3</v>
      </c>
      <c r="J9" s="20">
        <f t="shared" si="1"/>
        <v>360</v>
      </c>
      <c r="K9" s="20">
        <f t="shared" si="2"/>
        <v>72000</v>
      </c>
      <c r="L9" s="20">
        <f t="shared" si="3"/>
        <v>0</v>
      </c>
      <c r="M9" s="20">
        <f t="shared" si="4"/>
        <v>72000</v>
      </c>
      <c r="N9" s="45">
        <v>44309</v>
      </c>
      <c r="O9" s="45">
        <v>44309</v>
      </c>
      <c r="P9" s="45" t="s">
        <v>53</v>
      </c>
      <c r="Q9" s="82"/>
    </row>
    <row r="10" spans="1:17" s="3" customFormat="1" ht="27.95" customHeight="1">
      <c r="A10" s="67"/>
      <c r="B10" s="74"/>
      <c r="C10" s="24" t="s">
        <v>54</v>
      </c>
      <c r="D10" s="25" t="s">
        <v>55</v>
      </c>
      <c r="E10" s="19">
        <v>3</v>
      </c>
      <c r="F10" s="19">
        <v>360</v>
      </c>
      <c r="G10" s="20">
        <v>2</v>
      </c>
      <c r="H10" s="20">
        <v>14</v>
      </c>
      <c r="I10" s="20">
        <f t="shared" si="0"/>
        <v>5</v>
      </c>
      <c r="J10" s="20">
        <f t="shared" si="1"/>
        <v>374</v>
      </c>
      <c r="K10" s="20">
        <f t="shared" si="2"/>
        <v>72000</v>
      </c>
      <c r="L10" s="20">
        <f t="shared" si="3"/>
        <v>560</v>
      </c>
      <c r="M10" s="20">
        <f t="shared" si="4"/>
        <v>72560</v>
      </c>
      <c r="N10" s="45">
        <v>44309</v>
      </c>
      <c r="O10" s="45">
        <v>44309</v>
      </c>
      <c r="P10" s="45" t="s">
        <v>56</v>
      </c>
      <c r="Q10" s="82"/>
    </row>
    <row r="11" spans="1:17" s="3" customFormat="1" ht="27.95" customHeight="1">
      <c r="A11" s="67"/>
      <c r="B11" s="74"/>
      <c r="C11" s="24" t="s">
        <v>57</v>
      </c>
      <c r="D11" s="26" t="s">
        <v>58</v>
      </c>
      <c r="E11" s="27">
        <v>2</v>
      </c>
      <c r="F11" s="19">
        <v>240</v>
      </c>
      <c r="G11" s="20"/>
      <c r="H11" s="20"/>
      <c r="I11" s="20">
        <f t="shared" si="0"/>
        <v>2</v>
      </c>
      <c r="J11" s="20">
        <f t="shared" si="1"/>
        <v>240</v>
      </c>
      <c r="K11" s="20">
        <f t="shared" si="2"/>
        <v>48000</v>
      </c>
      <c r="L11" s="20">
        <f t="shared" si="3"/>
        <v>0</v>
      </c>
      <c r="M11" s="20">
        <f t="shared" si="4"/>
        <v>48000</v>
      </c>
      <c r="N11" s="45">
        <v>44309</v>
      </c>
      <c r="O11" s="45">
        <v>44309</v>
      </c>
      <c r="P11" s="45" t="s">
        <v>59</v>
      </c>
      <c r="Q11" s="82"/>
    </row>
    <row r="12" spans="1:17" s="3" customFormat="1" ht="27.95" customHeight="1">
      <c r="A12" s="67"/>
      <c r="B12" s="74"/>
      <c r="C12" s="24" t="s">
        <v>60</v>
      </c>
      <c r="D12" s="28" t="s">
        <v>61</v>
      </c>
      <c r="E12" s="29">
        <v>3</v>
      </c>
      <c r="F12" s="29">
        <v>360</v>
      </c>
      <c r="G12" s="29"/>
      <c r="H12" s="20"/>
      <c r="I12" s="20">
        <f t="shared" si="0"/>
        <v>3</v>
      </c>
      <c r="J12" s="20">
        <f t="shared" si="1"/>
        <v>360</v>
      </c>
      <c r="K12" s="20">
        <f t="shared" si="2"/>
        <v>72000</v>
      </c>
      <c r="L12" s="20">
        <f t="shared" si="3"/>
        <v>0</v>
      </c>
      <c r="M12" s="20">
        <f t="shared" si="4"/>
        <v>72000</v>
      </c>
      <c r="N12" s="45">
        <v>44356</v>
      </c>
      <c r="O12" s="45">
        <v>44356</v>
      </c>
      <c r="P12" s="45" t="s">
        <v>62</v>
      </c>
      <c r="Q12" s="82"/>
    </row>
    <row r="13" spans="1:17" s="3" customFormat="1" ht="27.95" customHeight="1">
      <c r="A13" s="67"/>
      <c r="B13" s="74"/>
      <c r="C13" s="24" t="s">
        <v>63</v>
      </c>
      <c r="D13" s="30" t="s">
        <v>64</v>
      </c>
      <c r="E13" s="29">
        <v>3</v>
      </c>
      <c r="F13" s="29">
        <v>360</v>
      </c>
      <c r="G13" s="20"/>
      <c r="H13" s="20"/>
      <c r="I13" s="20"/>
      <c r="J13" s="20">
        <f t="shared" ref="J13:J46" si="5">F13+H13</f>
        <v>360</v>
      </c>
      <c r="K13" s="20">
        <f t="shared" ref="K13:K46" si="6">F13*200</f>
        <v>72000</v>
      </c>
      <c r="L13" s="20">
        <f t="shared" ref="L13:L46" si="7">H13*40</f>
        <v>0</v>
      </c>
      <c r="M13" s="20">
        <f t="shared" ref="M13:M46" si="8">L13+K13</f>
        <v>72000</v>
      </c>
      <c r="N13" s="45">
        <v>44389</v>
      </c>
      <c r="O13" s="45" t="s">
        <v>65</v>
      </c>
      <c r="P13" s="45" t="s">
        <v>62</v>
      </c>
      <c r="Q13" s="82"/>
    </row>
    <row r="14" spans="1:17" s="3" customFormat="1" ht="27.95" customHeight="1">
      <c r="A14" s="67"/>
      <c r="B14" s="74"/>
      <c r="C14" s="24" t="s">
        <v>66</v>
      </c>
      <c r="D14" s="28" t="s">
        <v>67</v>
      </c>
      <c r="E14" s="19"/>
      <c r="F14" s="19"/>
      <c r="G14" s="29">
        <v>4</v>
      </c>
      <c r="H14" s="29">
        <v>28</v>
      </c>
      <c r="I14" s="20"/>
      <c r="J14" s="20">
        <f t="shared" si="5"/>
        <v>28</v>
      </c>
      <c r="K14" s="20">
        <f t="shared" si="6"/>
        <v>0</v>
      </c>
      <c r="L14" s="20">
        <f t="shared" si="7"/>
        <v>1120</v>
      </c>
      <c r="M14" s="20">
        <f t="shared" si="8"/>
        <v>1120</v>
      </c>
      <c r="N14" s="45">
        <v>44422</v>
      </c>
      <c r="O14" s="45" t="s">
        <v>68</v>
      </c>
      <c r="P14" s="45" t="s">
        <v>62</v>
      </c>
      <c r="Q14" s="82"/>
    </row>
    <row r="15" spans="1:17" s="3" customFormat="1" ht="27.95" customHeight="1">
      <c r="A15" s="67"/>
      <c r="B15" s="74"/>
      <c r="C15" s="24" t="s">
        <v>69</v>
      </c>
      <c r="D15" s="30" t="s">
        <v>70</v>
      </c>
      <c r="E15" s="29">
        <v>3</v>
      </c>
      <c r="F15" s="29">
        <v>360</v>
      </c>
      <c r="G15" s="20"/>
      <c r="H15" s="20"/>
      <c r="I15" s="20"/>
      <c r="J15" s="20">
        <f t="shared" si="5"/>
        <v>360</v>
      </c>
      <c r="K15" s="20">
        <f t="shared" si="6"/>
        <v>72000</v>
      </c>
      <c r="L15" s="20">
        <f t="shared" si="7"/>
        <v>0</v>
      </c>
      <c r="M15" s="20">
        <f t="shared" si="8"/>
        <v>72000</v>
      </c>
      <c r="N15" s="45">
        <v>44422</v>
      </c>
      <c r="O15" s="45" t="s">
        <v>68</v>
      </c>
      <c r="P15" s="45" t="s">
        <v>62</v>
      </c>
      <c r="Q15" s="82"/>
    </row>
    <row r="16" spans="1:17" s="4" customFormat="1" ht="27.95" customHeight="1">
      <c r="A16" s="67"/>
      <c r="B16" s="74"/>
      <c r="C16" s="24" t="s">
        <v>71</v>
      </c>
      <c r="D16" s="31" t="s">
        <v>72</v>
      </c>
      <c r="E16" s="20">
        <v>7</v>
      </c>
      <c r="F16" s="20">
        <v>840</v>
      </c>
      <c r="G16" s="20"/>
      <c r="H16" s="20"/>
      <c r="I16" s="20"/>
      <c r="J16" s="20">
        <f t="shared" si="5"/>
        <v>840</v>
      </c>
      <c r="K16" s="20">
        <f t="shared" si="6"/>
        <v>168000</v>
      </c>
      <c r="L16" s="20">
        <f t="shared" si="7"/>
        <v>0</v>
      </c>
      <c r="M16" s="20">
        <f t="shared" si="8"/>
        <v>168000</v>
      </c>
      <c r="N16" s="45">
        <v>44378</v>
      </c>
      <c r="O16" s="45" t="s">
        <v>73</v>
      </c>
      <c r="P16" s="45" t="s">
        <v>62</v>
      </c>
      <c r="Q16" s="82"/>
    </row>
    <row r="17" spans="1:17" ht="27.95" customHeight="1">
      <c r="A17" s="67"/>
      <c r="B17" s="74"/>
      <c r="C17" s="24" t="s">
        <v>74</v>
      </c>
      <c r="D17" s="18" t="s">
        <v>75</v>
      </c>
      <c r="E17" s="22">
        <v>2</v>
      </c>
      <c r="F17" s="22">
        <v>240</v>
      </c>
      <c r="G17" s="22"/>
      <c r="H17" s="22"/>
      <c r="I17" s="22"/>
      <c r="J17" s="20">
        <f t="shared" si="5"/>
        <v>240</v>
      </c>
      <c r="K17" s="20">
        <f t="shared" si="6"/>
        <v>48000</v>
      </c>
      <c r="L17" s="20">
        <f t="shared" si="7"/>
        <v>0</v>
      </c>
      <c r="M17" s="20">
        <f t="shared" si="8"/>
        <v>48000</v>
      </c>
      <c r="N17" s="45">
        <v>44463</v>
      </c>
      <c r="O17" s="45" t="s">
        <v>76</v>
      </c>
      <c r="P17" s="45" t="s">
        <v>77</v>
      </c>
      <c r="Q17" s="82"/>
    </row>
    <row r="18" spans="1:17" ht="27.95" customHeight="1">
      <c r="A18" s="67"/>
      <c r="B18" s="74"/>
      <c r="C18" s="24" t="s">
        <v>78</v>
      </c>
      <c r="D18" s="18" t="s">
        <v>79</v>
      </c>
      <c r="E18" s="22">
        <v>3</v>
      </c>
      <c r="F18" s="22">
        <v>360</v>
      </c>
      <c r="G18" s="22">
        <v>2</v>
      </c>
      <c r="H18" s="22">
        <v>42</v>
      </c>
      <c r="I18" s="22"/>
      <c r="J18" s="20">
        <f t="shared" si="5"/>
        <v>402</v>
      </c>
      <c r="K18" s="20">
        <f t="shared" si="6"/>
        <v>72000</v>
      </c>
      <c r="L18" s="20">
        <f t="shared" si="7"/>
        <v>1680</v>
      </c>
      <c r="M18" s="20">
        <f t="shared" si="8"/>
        <v>73680</v>
      </c>
      <c r="N18" s="45">
        <v>44463</v>
      </c>
      <c r="O18" s="45" t="s">
        <v>80</v>
      </c>
      <c r="P18" s="45" t="s">
        <v>77</v>
      </c>
      <c r="Q18" s="82"/>
    </row>
    <row r="19" spans="1:17" ht="27.95" customHeight="1">
      <c r="A19" s="67"/>
      <c r="B19" s="74"/>
      <c r="C19" s="24" t="s">
        <v>81</v>
      </c>
      <c r="D19" s="18" t="s">
        <v>82</v>
      </c>
      <c r="E19" s="22">
        <v>2</v>
      </c>
      <c r="F19" s="22">
        <v>240</v>
      </c>
      <c r="G19" s="22"/>
      <c r="H19" s="22"/>
      <c r="I19" s="22"/>
      <c r="J19" s="20">
        <f t="shared" si="5"/>
        <v>240</v>
      </c>
      <c r="K19" s="20">
        <f t="shared" si="6"/>
        <v>48000</v>
      </c>
      <c r="L19" s="20">
        <f t="shared" si="7"/>
        <v>0</v>
      </c>
      <c r="M19" s="20">
        <f t="shared" si="8"/>
        <v>48000</v>
      </c>
      <c r="N19" s="45">
        <v>44509</v>
      </c>
      <c r="O19" s="45" t="s">
        <v>83</v>
      </c>
      <c r="P19" s="45" t="s">
        <v>77</v>
      </c>
      <c r="Q19" s="82"/>
    </row>
    <row r="20" spans="1:17" ht="27.95" customHeight="1">
      <c r="A20" s="67"/>
      <c r="B20" s="74"/>
      <c r="C20" s="24" t="s">
        <v>84</v>
      </c>
      <c r="D20" s="18" t="s">
        <v>85</v>
      </c>
      <c r="E20" s="22">
        <v>1</v>
      </c>
      <c r="F20" s="22">
        <v>360</v>
      </c>
      <c r="G20" s="22"/>
      <c r="H20" s="22"/>
      <c r="I20" s="22"/>
      <c r="J20" s="20">
        <f t="shared" si="5"/>
        <v>360</v>
      </c>
      <c r="K20" s="20">
        <f t="shared" si="6"/>
        <v>72000</v>
      </c>
      <c r="L20" s="20">
        <f t="shared" si="7"/>
        <v>0</v>
      </c>
      <c r="M20" s="20">
        <f t="shared" si="8"/>
        <v>72000</v>
      </c>
      <c r="N20" s="45">
        <v>44552</v>
      </c>
      <c r="O20" s="45" t="s">
        <v>86</v>
      </c>
      <c r="P20" s="45" t="s">
        <v>87</v>
      </c>
      <c r="Q20" s="82"/>
    </row>
    <row r="21" spans="1:17" ht="27.95" customHeight="1">
      <c r="A21" s="67"/>
      <c r="B21" s="74"/>
      <c r="C21" s="24" t="s">
        <v>88</v>
      </c>
      <c r="D21" s="18" t="s">
        <v>89</v>
      </c>
      <c r="E21" s="22"/>
      <c r="F21" s="22"/>
      <c r="G21" s="22">
        <v>2</v>
      </c>
      <c r="H21" s="22">
        <v>42</v>
      </c>
      <c r="I21" s="22"/>
      <c r="J21" s="20">
        <f t="shared" si="5"/>
        <v>42</v>
      </c>
      <c r="K21" s="20">
        <f t="shared" si="6"/>
        <v>0</v>
      </c>
      <c r="L21" s="20">
        <f t="shared" si="7"/>
        <v>1680</v>
      </c>
      <c r="M21" s="20">
        <f t="shared" si="8"/>
        <v>1680</v>
      </c>
      <c r="N21" s="45">
        <v>44555</v>
      </c>
      <c r="O21" s="45" t="s">
        <v>90</v>
      </c>
      <c r="P21" s="45" t="s">
        <v>91</v>
      </c>
      <c r="Q21" s="82"/>
    </row>
    <row r="22" spans="1:17" ht="27.95" customHeight="1">
      <c r="A22" s="67"/>
      <c r="B22" s="74"/>
      <c r="C22" s="24" t="s">
        <v>92</v>
      </c>
      <c r="D22" s="18" t="s">
        <v>93</v>
      </c>
      <c r="E22" s="22">
        <v>1</v>
      </c>
      <c r="F22" s="22">
        <v>360</v>
      </c>
      <c r="G22" s="22">
        <v>8</v>
      </c>
      <c r="H22" s="22">
        <v>168</v>
      </c>
      <c r="I22" s="22"/>
      <c r="J22" s="20">
        <f t="shared" si="5"/>
        <v>528</v>
      </c>
      <c r="K22" s="20">
        <f t="shared" si="6"/>
        <v>72000</v>
      </c>
      <c r="L22" s="20">
        <f t="shared" si="7"/>
        <v>6720</v>
      </c>
      <c r="M22" s="20">
        <f t="shared" si="8"/>
        <v>78720</v>
      </c>
      <c r="N22" s="45">
        <v>44525</v>
      </c>
      <c r="O22" s="45" t="s">
        <v>94</v>
      </c>
      <c r="P22" s="45" t="s">
        <v>95</v>
      </c>
      <c r="Q22" s="82"/>
    </row>
    <row r="23" spans="1:17" ht="27.95" customHeight="1">
      <c r="A23" s="67"/>
      <c r="B23" s="74"/>
      <c r="C23" s="24" t="s">
        <v>96</v>
      </c>
      <c r="D23" s="18" t="s">
        <v>97</v>
      </c>
      <c r="E23" s="22">
        <v>1</v>
      </c>
      <c r="F23" s="22">
        <v>360</v>
      </c>
      <c r="G23" s="22"/>
      <c r="H23" s="22"/>
      <c r="I23" s="22"/>
      <c r="J23" s="20">
        <f t="shared" si="5"/>
        <v>360</v>
      </c>
      <c r="K23" s="20">
        <f t="shared" si="6"/>
        <v>72000</v>
      </c>
      <c r="L23" s="20">
        <f t="shared" si="7"/>
        <v>0</v>
      </c>
      <c r="M23" s="20">
        <f t="shared" si="8"/>
        <v>72000</v>
      </c>
      <c r="N23" s="45">
        <v>44525</v>
      </c>
      <c r="O23" s="45" t="s">
        <v>94</v>
      </c>
      <c r="P23" s="45" t="s">
        <v>95</v>
      </c>
      <c r="Q23" s="82"/>
    </row>
    <row r="24" spans="1:17" ht="27.95" customHeight="1">
      <c r="A24" s="67"/>
      <c r="B24" s="74"/>
      <c r="C24" s="24" t="s">
        <v>98</v>
      </c>
      <c r="D24" s="18" t="s">
        <v>99</v>
      </c>
      <c r="E24" s="22">
        <v>3</v>
      </c>
      <c r="F24" s="22">
        <v>360</v>
      </c>
      <c r="G24" s="22"/>
      <c r="H24" s="22"/>
      <c r="I24" s="22"/>
      <c r="J24" s="20">
        <f t="shared" si="5"/>
        <v>360</v>
      </c>
      <c r="K24" s="20">
        <f t="shared" si="6"/>
        <v>72000</v>
      </c>
      <c r="L24" s="20">
        <f t="shared" si="7"/>
        <v>0</v>
      </c>
      <c r="M24" s="20">
        <f t="shared" si="8"/>
        <v>72000</v>
      </c>
      <c r="N24" s="45">
        <v>44526</v>
      </c>
      <c r="O24" s="45" t="s">
        <v>95</v>
      </c>
      <c r="P24" s="45" t="s">
        <v>95</v>
      </c>
      <c r="Q24" s="82"/>
    </row>
    <row r="25" spans="1:17" ht="27.95" customHeight="1">
      <c r="A25" s="67"/>
      <c r="B25" s="74"/>
      <c r="C25" s="24" t="s">
        <v>100</v>
      </c>
      <c r="D25" s="18" t="s">
        <v>101</v>
      </c>
      <c r="E25" s="22"/>
      <c r="F25" s="22"/>
      <c r="G25" s="22">
        <v>2</v>
      </c>
      <c r="H25" s="22">
        <v>14</v>
      </c>
      <c r="I25" s="22"/>
      <c r="J25" s="20">
        <f t="shared" si="5"/>
        <v>14</v>
      </c>
      <c r="K25" s="20">
        <f t="shared" si="6"/>
        <v>0</v>
      </c>
      <c r="L25" s="20">
        <f t="shared" si="7"/>
        <v>560</v>
      </c>
      <c r="M25" s="20">
        <f t="shared" si="8"/>
        <v>560</v>
      </c>
      <c r="N25" s="45">
        <v>44553</v>
      </c>
      <c r="O25" s="45" t="s">
        <v>102</v>
      </c>
      <c r="P25" s="45" t="s">
        <v>87</v>
      </c>
      <c r="Q25" s="82"/>
    </row>
    <row r="26" spans="1:17" ht="27.95" customHeight="1">
      <c r="A26" s="67"/>
      <c r="B26" s="74"/>
      <c r="C26" s="24" t="s">
        <v>103</v>
      </c>
      <c r="D26" s="18" t="s">
        <v>104</v>
      </c>
      <c r="E26" s="22">
        <v>2</v>
      </c>
      <c r="F26" s="22">
        <v>240</v>
      </c>
      <c r="G26" s="22">
        <v>1</v>
      </c>
      <c r="H26" s="22">
        <v>21</v>
      </c>
      <c r="I26" s="22"/>
      <c r="J26" s="20">
        <f t="shared" si="5"/>
        <v>261</v>
      </c>
      <c r="K26" s="20">
        <f t="shared" si="6"/>
        <v>48000</v>
      </c>
      <c r="L26" s="20">
        <f t="shared" si="7"/>
        <v>840</v>
      </c>
      <c r="M26" s="20">
        <f t="shared" si="8"/>
        <v>48840</v>
      </c>
      <c r="N26" s="45">
        <v>44552</v>
      </c>
      <c r="O26" s="45" t="s">
        <v>86</v>
      </c>
      <c r="P26" s="45" t="s">
        <v>105</v>
      </c>
      <c r="Q26" s="82"/>
    </row>
    <row r="27" spans="1:17" ht="27.95" customHeight="1">
      <c r="A27" s="67"/>
      <c r="B27" s="74"/>
      <c r="C27" s="24" t="s">
        <v>106</v>
      </c>
      <c r="D27" s="18" t="s">
        <v>107</v>
      </c>
      <c r="E27" s="22">
        <v>2</v>
      </c>
      <c r="F27" s="22">
        <v>360</v>
      </c>
      <c r="G27" s="22"/>
      <c r="H27" s="22"/>
      <c r="I27" s="22"/>
      <c r="J27" s="20">
        <f t="shared" si="5"/>
        <v>360</v>
      </c>
      <c r="K27" s="20">
        <f t="shared" si="6"/>
        <v>72000</v>
      </c>
      <c r="L27" s="20">
        <f t="shared" si="7"/>
        <v>0</v>
      </c>
      <c r="M27" s="20">
        <f t="shared" si="8"/>
        <v>72000</v>
      </c>
      <c r="N27" s="45">
        <v>44553</v>
      </c>
      <c r="O27" s="45" t="s">
        <v>102</v>
      </c>
      <c r="P27" s="45" t="s">
        <v>105</v>
      </c>
      <c r="Q27" s="82"/>
    </row>
    <row r="28" spans="1:17" ht="27.95" customHeight="1">
      <c r="A28" s="67"/>
      <c r="B28" s="74"/>
      <c r="C28" s="24" t="s">
        <v>108</v>
      </c>
      <c r="D28" s="18" t="s">
        <v>109</v>
      </c>
      <c r="E28" s="22">
        <v>1</v>
      </c>
      <c r="F28" s="22">
        <v>360</v>
      </c>
      <c r="G28" s="22"/>
      <c r="H28" s="22"/>
      <c r="I28" s="22"/>
      <c r="J28" s="20">
        <f t="shared" si="5"/>
        <v>360</v>
      </c>
      <c r="K28" s="20">
        <f t="shared" si="6"/>
        <v>72000</v>
      </c>
      <c r="L28" s="20">
        <f t="shared" si="7"/>
        <v>0</v>
      </c>
      <c r="M28" s="20">
        <f t="shared" si="8"/>
        <v>72000</v>
      </c>
      <c r="N28" s="45">
        <v>44552</v>
      </c>
      <c r="O28" s="45" t="s">
        <v>86</v>
      </c>
      <c r="P28" s="45" t="s">
        <v>105</v>
      </c>
      <c r="Q28" s="82"/>
    </row>
    <row r="29" spans="1:17" ht="27.95" customHeight="1">
      <c r="A29" s="67"/>
      <c r="B29" s="74"/>
      <c r="C29" s="24" t="s">
        <v>110</v>
      </c>
      <c r="D29" s="18" t="s">
        <v>111</v>
      </c>
      <c r="E29" s="22"/>
      <c r="F29" s="22"/>
      <c r="G29" s="22">
        <v>3</v>
      </c>
      <c r="H29" s="22">
        <v>21</v>
      </c>
      <c r="I29" s="22"/>
      <c r="J29" s="20">
        <f t="shared" si="5"/>
        <v>21</v>
      </c>
      <c r="K29" s="20">
        <f t="shared" si="6"/>
        <v>0</v>
      </c>
      <c r="L29" s="20">
        <f t="shared" si="7"/>
        <v>840</v>
      </c>
      <c r="M29" s="20">
        <f t="shared" si="8"/>
        <v>840</v>
      </c>
      <c r="N29" s="45">
        <v>44554</v>
      </c>
      <c r="O29" s="45" t="s">
        <v>112</v>
      </c>
      <c r="P29" s="45" t="s">
        <v>113</v>
      </c>
      <c r="Q29" s="82"/>
    </row>
    <row r="30" spans="1:17" ht="27.95" customHeight="1">
      <c r="A30" s="67"/>
      <c r="B30" s="74"/>
      <c r="C30" s="24" t="s">
        <v>114</v>
      </c>
      <c r="D30" s="18" t="s">
        <v>115</v>
      </c>
      <c r="E30" s="22"/>
      <c r="F30" s="22"/>
      <c r="G30" s="22">
        <v>2</v>
      </c>
      <c r="H30" s="22">
        <v>14</v>
      </c>
      <c r="I30" s="22"/>
      <c r="J30" s="20">
        <f t="shared" si="5"/>
        <v>14</v>
      </c>
      <c r="K30" s="20">
        <f t="shared" si="6"/>
        <v>0</v>
      </c>
      <c r="L30" s="20">
        <f t="shared" si="7"/>
        <v>560</v>
      </c>
      <c r="M30" s="20">
        <f t="shared" si="8"/>
        <v>560</v>
      </c>
      <c r="N30" s="45">
        <v>44553</v>
      </c>
      <c r="O30" s="45" t="s">
        <v>102</v>
      </c>
      <c r="P30" s="45" t="s">
        <v>113</v>
      </c>
      <c r="Q30" s="82"/>
    </row>
    <row r="31" spans="1:17" ht="27.95" customHeight="1">
      <c r="A31" s="67"/>
      <c r="B31" s="74"/>
      <c r="C31" s="24" t="s">
        <v>116</v>
      </c>
      <c r="D31" s="18" t="s">
        <v>117</v>
      </c>
      <c r="E31" s="22"/>
      <c r="F31" s="22"/>
      <c r="G31" s="22">
        <v>2</v>
      </c>
      <c r="H31" s="22">
        <v>14</v>
      </c>
      <c r="I31" s="22"/>
      <c r="J31" s="20">
        <f t="shared" si="5"/>
        <v>14</v>
      </c>
      <c r="K31" s="20">
        <f t="shared" si="6"/>
        <v>0</v>
      </c>
      <c r="L31" s="20">
        <f t="shared" si="7"/>
        <v>560</v>
      </c>
      <c r="M31" s="20">
        <f t="shared" si="8"/>
        <v>560</v>
      </c>
      <c r="N31" s="45">
        <v>44554</v>
      </c>
      <c r="O31" s="45" t="s">
        <v>112</v>
      </c>
      <c r="P31" s="45" t="s">
        <v>113</v>
      </c>
      <c r="Q31" s="82"/>
    </row>
    <row r="32" spans="1:17" ht="27.95" customHeight="1">
      <c r="A32" s="67"/>
      <c r="B32" s="74"/>
      <c r="C32" s="24" t="s">
        <v>118</v>
      </c>
      <c r="D32" s="18" t="s">
        <v>119</v>
      </c>
      <c r="E32" s="22"/>
      <c r="F32" s="22"/>
      <c r="G32" s="22">
        <v>2</v>
      </c>
      <c r="H32" s="22">
        <v>14</v>
      </c>
      <c r="I32" s="22"/>
      <c r="J32" s="20">
        <f t="shared" si="5"/>
        <v>14</v>
      </c>
      <c r="K32" s="20">
        <f t="shared" si="6"/>
        <v>0</v>
      </c>
      <c r="L32" s="20">
        <f t="shared" si="7"/>
        <v>560</v>
      </c>
      <c r="M32" s="20">
        <f t="shared" si="8"/>
        <v>560</v>
      </c>
      <c r="N32" s="45">
        <v>44554</v>
      </c>
      <c r="O32" s="45" t="s">
        <v>112</v>
      </c>
      <c r="P32" s="45" t="s">
        <v>113</v>
      </c>
      <c r="Q32" s="82"/>
    </row>
    <row r="33" spans="1:17" ht="27.95" customHeight="1">
      <c r="A33" s="67"/>
      <c r="B33" s="74"/>
      <c r="C33" s="24" t="s">
        <v>120</v>
      </c>
      <c r="D33" s="18" t="s">
        <v>121</v>
      </c>
      <c r="E33" s="22">
        <v>6</v>
      </c>
      <c r="F33" s="22">
        <v>720</v>
      </c>
      <c r="G33" s="22">
        <v>1</v>
      </c>
      <c r="H33" s="22">
        <v>21</v>
      </c>
      <c r="I33" s="22"/>
      <c r="J33" s="20">
        <f t="shared" si="5"/>
        <v>741</v>
      </c>
      <c r="K33" s="20">
        <f t="shared" si="6"/>
        <v>144000</v>
      </c>
      <c r="L33" s="20">
        <f t="shared" si="7"/>
        <v>840</v>
      </c>
      <c r="M33" s="20">
        <f t="shared" si="8"/>
        <v>144840</v>
      </c>
      <c r="N33" s="45">
        <v>44553</v>
      </c>
      <c r="O33" s="45" t="s">
        <v>102</v>
      </c>
      <c r="P33" s="45" t="s">
        <v>122</v>
      </c>
      <c r="Q33" s="82"/>
    </row>
    <row r="34" spans="1:17" ht="27.95" customHeight="1">
      <c r="A34" s="67"/>
      <c r="B34" s="74"/>
      <c r="C34" s="24" t="s">
        <v>123</v>
      </c>
      <c r="D34" s="18" t="s">
        <v>124</v>
      </c>
      <c r="E34" s="22">
        <v>3</v>
      </c>
      <c r="F34" s="22">
        <v>360</v>
      </c>
      <c r="G34" s="22"/>
      <c r="H34" s="22"/>
      <c r="I34" s="22"/>
      <c r="J34" s="20">
        <f t="shared" si="5"/>
        <v>360</v>
      </c>
      <c r="K34" s="20">
        <f t="shared" si="6"/>
        <v>72000</v>
      </c>
      <c r="L34" s="20">
        <f t="shared" si="7"/>
        <v>0</v>
      </c>
      <c r="M34" s="20">
        <f t="shared" si="8"/>
        <v>72000</v>
      </c>
      <c r="N34" s="45">
        <v>44554</v>
      </c>
      <c r="O34" s="45" t="s">
        <v>112</v>
      </c>
      <c r="P34" s="45" t="s">
        <v>122</v>
      </c>
      <c r="Q34" s="82"/>
    </row>
    <row r="35" spans="1:17" ht="27.95" customHeight="1">
      <c r="A35" s="67"/>
      <c r="B35" s="74"/>
      <c r="C35" s="32" t="s">
        <v>125</v>
      </c>
      <c r="D35" s="18" t="s">
        <v>126</v>
      </c>
      <c r="E35" s="22"/>
      <c r="F35" s="22"/>
      <c r="G35" s="22">
        <v>2</v>
      </c>
      <c r="H35" s="22">
        <v>14</v>
      </c>
      <c r="I35" s="22"/>
      <c r="J35" s="20">
        <f t="shared" si="5"/>
        <v>14</v>
      </c>
      <c r="K35" s="20">
        <f t="shared" si="6"/>
        <v>0</v>
      </c>
      <c r="L35" s="20">
        <f t="shared" si="7"/>
        <v>560</v>
      </c>
      <c r="M35" s="20">
        <f t="shared" si="8"/>
        <v>560</v>
      </c>
      <c r="N35" s="45">
        <v>44277</v>
      </c>
      <c r="O35" s="45" t="s">
        <v>127</v>
      </c>
      <c r="P35" s="45" t="s">
        <v>113</v>
      </c>
      <c r="Q35" s="82"/>
    </row>
    <row r="36" spans="1:17" ht="27.95" customHeight="1">
      <c r="A36" s="67"/>
      <c r="B36" s="74"/>
      <c r="C36" s="32" t="s">
        <v>128</v>
      </c>
      <c r="D36" s="18" t="s">
        <v>129</v>
      </c>
      <c r="E36" s="22"/>
      <c r="F36" s="22"/>
      <c r="G36" s="22">
        <v>1</v>
      </c>
      <c r="H36" s="22">
        <v>21</v>
      </c>
      <c r="I36" s="22"/>
      <c r="J36" s="20">
        <f t="shared" si="5"/>
        <v>21</v>
      </c>
      <c r="K36" s="20">
        <f t="shared" si="6"/>
        <v>0</v>
      </c>
      <c r="L36" s="20">
        <f t="shared" si="7"/>
        <v>840</v>
      </c>
      <c r="M36" s="20">
        <f t="shared" si="8"/>
        <v>840</v>
      </c>
      <c r="N36" s="45">
        <v>44555</v>
      </c>
      <c r="O36" s="45" t="s">
        <v>90</v>
      </c>
      <c r="P36" s="45" t="s">
        <v>113</v>
      </c>
      <c r="Q36" s="82"/>
    </row>
    <row r="37" spans="1:17" ht="27.95" customHeight="1">
      <c r="A37" s="67"/>
      <c r="B37" s="74"/>
      <c r="C37" s="32" t="s">
        <v>130</v>
      </c>
      <c r="D37" s="18" t="s">
        <v>131</v>
      </c>
      <c r="E37" s="22"/>
      <c r="F37" s="22"/>
      <c r="G37" s="22">
        <v>2</v>
      </c>
      <c r="H37" s="22">
        <v>42</v>
      </c>
      <c r="I37" s="22"/>
      <c r="J37" s="20">
        <f t="shared" si="5"/>
        <v>42</v>
      </c>
      <c r="K37" s="20">
        <f t="shared" si="6"/>
        <v>0</v>
      </c>
      <c r="L37" s="20">
        <f t="shared" si="7"/>
        <v>1680</v>
      </c>
      <c r="M37" s="20">
        <f t="shared" si="8"/>
        <v>1680</v>
      </c>
      <c r="N37" s="45">
        <v>44555</v>
      </c>
      <c r="O37" s="45" t="s">
        <v>90</v>
      </c>
      <c r="P37" s="45" t="s">
        <v>113</v>
      </c>
      <c r="Q37" s="82"/>
    </row>
    <row r="38" spans="1:17" ht="27.95" customHeight="1">
      <c r="A38" s="67"/>
      <c r="B38" s="74"/>
      <c r="C38" s="32" t="s">
        <v>132</v>
      </c>
      <c r="D38" s="18" t="s">
        <v>133</v>
      </c>
      <c r="E38" s="22"/>
      <c r="F38" s="22"/>
      <c r="G38" s="22">
        <v>1</v>
      </c>
      <c r="H38" s="22">
        <v>21</v>
      </c>
      <c r="I38" s="22"/>
      <c r="J38" s="20">
        <f t="shared" si="5"/>
        <v>21</v>
      </c>
      <c r="K38" s="20">
        <f t="shared" si="6"/>
        <v>0</v>
      </c>
      <c r="L38" s="20">
        <f t="shared" si="7"/>
        <v>840</v>
      </c>
      <c r="M38" s="20">
        <f t="shared" si="8"/>
        <v>840</v>
      </c>
      <c r="N38" s="45">
        <v>44555</v>
      </c>
      <c r="O38" s="45" t="s">
        <v>90</v>
      </c>
      <c r="P38" s="45" t="s">
        <v>113</v>
      </c>
      <c r="Q38" s="82"/>
    </row>
    <row r="39" spans="1:17" ht="27.95" customHeight="1">
      <c r="A39" s="67"/>
      <c r="B39" s="74"/>
      <c r="C39" s="32" t="s">
        <v>134</v>
      </c>
      <c r="D39" s="18" t="s">
        <v>135</v>
      </c>
      <c r="E39" s="22">
        <v>1</v>
      </c>
      <c r="F39" s="22">
        <v>120</v>
      </c>
      <c r="G39" s="22"/>
      <c r="H39" s="22"/>
      <c r="I39" s="22"/>
      <c r="J39" s="20">
        <f t="shared" si="5"/>
        <v>120</v>
      </c>
      <c r="K39" s="20">
        <f t="shared" si="6"/>
        <v>24000</v>
      </c>
      <c r="L39" s="20">
        <f t="shared" si="7"/>
        <v>0</v>
      </c>
      <c r="M39" s="20">
        <f t="shared" si="8"/>
        <v>24000</v>
      </c>
      <c r="N39" s="45">
        <v>44555</v>
      </c>
      <c r="O39" s="45" t="s">
        <v>90</v>
      </c>
      <c r="P39" s="45" t="s">
        <v>113</v>
      </c>
      <c r="Q39" s="82"/>
    </row>
    <row r="40" spans="1:17" ht="27.95" customHeight="1">
      <c r="A40" s="33">
        <v>3</v>
      </c>
      <c r="B40" s="18" t="s">
        <v>14</v>
      </c>
      <c r="C40" s="25" t="s">
        <v>136</v>
      </c>
      <c r="D40" s="18" t="s">
        <v>137</v>
      </c>
      <c r="E40" s="22">
        <v>10</v>
      </c>
      <c r="F40" s="22">
        <v>1440</v>
      </c>
      <c r="G40" s="22"/>
      <c r="H40" s="22"/>
      <c r="I40" s="22"/>
      <c r="J40" s="20">
        <f t="shared" si="5"/>
        <v>1440</v>
      </c>
      <c r="K40" s="20">
        <f t="shared" si="6"/>
        <v>288000</v>
      </c>
      <c r="L40" s="20">
        <f t="shared" si="7"/>
        <v>0</v>
      </c>
      <c r="M40" s="20">
        <f t="shared" si="8"/>
        <v>288000</v>
      </c>
      <c r="N40" s="46">
        <v>44442</v>
      </c>
      <c r="O40" s="45">
        <v>44447</v>
      </c>
      <c r="P40" s="45">
        <v>44453</v>
      </c>
      <c r="Q40" s="82"/>
    </row>
    <row r="41" spans="1:17" ht="27.95" customHeight="1">
      <c r="A41" s="68">
        <v>4</v>
      </c>
      <c r="B41" s="75" t="s">
        <v>15</v>
      </c>
      <c r="C41" s="25" t="s">
        <v>138</v>
      </c>
      <c r="D41" s="18" t="s">
        <v>139</v>
      </c>
      <c r="E41" s="22">
        <v>12</v>
      </c>
      <c r="F41" s="22">
        <v>720</v>
      </c>
      <c r="G41" s="22"/>
      <c r="H41" s="22"/>
      <c r="I41" s="22"/>
      <c r="J41" s="20">
        <f t="shared" si="5"/>
        <v>720</v>
      </c>
      <c r="K41" s="20">
        <f t="shared" si="6"/>
        <v>144000</v>
      </c>
      <c r="L41" s="20">
        <f t="shared" si="7"/>
        <v>0</v>
      </c>
      <c r="M41" s="20">
        <f t="shared" si="8"/>
        <v>144000</v>
      </c>
      <c r="N41" s="47">
        <v>44516</v>
      </c>
      <c r="O41" s="47">
        <v>44515</v>
      </c>
      <c r="P41" s="47" t="s">
        <v>140</v>
      </c>
      <c r="Q41" s="82"/>
    </row>
    <row r="42" spans="1:17" ht="27.95" customHeight="1">
      <c r="A42" s="68"/>
      <c r="B42" s="75"/>
      <c r="C42" s="25" t="s">
        <v>141</v>
      </c>
      <c r="D42" s="18" t="s">
        <v>142</v>
      </c>
      <c r="E42" s="22">
        <v>12</v>
      </c>
      <c r="F42" s="22">
        <v>720</v>
      </c>
      <c r="G42" s="22"/>
      <c r="H42" s="22"/>
      <c r="I42" s="22"/>
      <c r="J42" s="20">
        <f t="shared" si="5"/>
        <v>720</v>
      </c>
      <c r="K42" s="20">
        <f t="shared" si="6"/>
        <v>144000</v>
      </c>
      <c r="L42" s="20">
        <f t="shared" si="7"/>
        <v>0</v>
      </c>
      <c r="M42" s="20">
        <f t="shared" si="8"/>
        <v>144000</v>
      </c>
      <c r="N42" s="47">
        <v>44482</v>
      </c>
      <c r="O42" s="47">
        <v>44389</v>
      </c>
      <c r="P42" s="47">
        <v>44399</v>
      </c>
      <c r="Q42" s="82"/>
    </row>
    <row r="43" spans="1:17" ht="27.95" customHeight="1">
      <c r="A43" s="68"/>
      <c r="B43" s="75"/>
      <c r="C43" s="25" t="s">
        <v>143</v>
      </c>
      <c r="D43" s="18" t="s">
        <v>144</v>
      </c>
      <c r="E43" s="22">
        <v>12</v>
      </c>
      <c r="F43" s="22">
        <v>720</v>
      </c>
      <c r="G43" s="22"/>
      <c r="H43" s="22"/>
      <c r="I43" s="22"/>
      <c r="J43" s="20">
        <f t="shared" si="5"/>
        <v>720</v>
      </c>
      <c r="K43" s="20">
        <f t="shared" si="6"/>
        <v>144000</v>
      </c>
      <c r="L43" s="20">
        <f t="shared" si="7"/>
        <v>0</v>
      </c>
      <c r="M43" s="20">
        <f t="shared" si="8"/>
        <v>144000</v>
      </c>
      <c r="N43" s="47">
        <v>44426</v>
      </c>
      <c r="O43" s="47">
        <v>44415</v>
      </c>
      <c r="P43" s="47">
        <v>44399</v>
      </c>
      <c r="Q43" s="82"/>
    </row>
    <row r="44" spans="1:17" ht="27.95" customHeight="1">
      <c r="A44" s="68"/>
      <c r="B44" s="75"/>
      <c r="C44" s="25" t="s">
        <v>145</v>
      </c>
      <c r="D44" s="18" t="s">
        <v>146</v>
      </c>
      <c r="E44" s="22">
        <v>14</v>
      </c>
      <c r="F44" s="22">
        <v>720</v>
      </c>
      <c r="G44" s="22"/>
      <c r="H44" s="22"/>
      <c r="I44" s="22"/>
      <c r="J44" s="20">
        <f t="shared" si="5"/>
        <v>720</v>
      </c>
      <c r="K44" s="20">
        <f t="shared" si="6"/>
        <v>144000</v>
      </c>
      <c r="L44" s="20">
        <f t="shared" si="7"/>
        <v>0</v>
      </c>
      <c r="M44" s="20">
        <f t="shared" si="8"/>
        <v>144000</v>
      </c>
      <c r="N44" s="47">
        <v>44439</v>
      </c>
      <c r="O44" s="47">
        <v>44374</v>
      </c>
      <c r="P44" s="47">
        <v>44399</v>
      </c>
      <c r="Q44" s="82"/>
    </row>
    <row r="45" spans="1:17" ht="27.95" customHeight="1">
      <c r="A45" s="33">
        <v>5</v>
      </c>
      <c r="B45" s="25" t="s">
        <v>16</v>
      </c>
      <c r="C45" s="25" t="s">
        <v>147</v>
      </c>
      <c r="D45" s="18" t="s">
        <v>148</v>
      </c>
      <c r="E45" s="22">
        <v>12</v>
      </c>
      <c r="F45" s="22">
        <v>1440</v>
      </c>
      <c r="G45" s="22"/>
      <c r="H45" s="22"/>
      <c r="I45" s="22"/>
      <c r="J45" s="20">
        <f t="shared" si="5"/>
        <v>1440</v>
      </c>
      <c r="K45" s="20">
        <f t="shared" si="6"/>
        <v>288000</v>
      </c>
      <c r="L45" s="20">
        <f t="shared" si="7"/>
        <v>0</v>
      </c>
      <c r="M45" s="20">
        <f t="shared" si="8"/>
        <v>288000</v>
      </c>
      <c r="N45" s="47">
        <v>44432</v>
      </c>
      <c r="O45" s="47">
        <v>44369</v>
      </c>
      <c r="P45" s="47">
        <v>44830</v>
      </c>
      <c r="Q45" s="82"/>
    </row>
    <row r="46" spans="1:17" ht="27.95" customHeight="1">
      <c r="A46" s="33">
        <v>6</v>
      </c>
      <c r="B46" s="25" t="s">
        <v>17</v>
      </c>
      <c r="C46" s="25" t="s">
        <v>149</v>
      </c>
      <c r="D46" s="18" t="s">
        <v>150</v>
      </c>
      <c r="E46" s="34">
        <v>10</v>
      </c>
      <c r="F46" s="22">
        <v>1080</v>
      </c>
      <c r="G46" s="22"/>
      <c r="H46" s="22"/>
      <c r="I46" s="22"/>
      <c r="J46" s="20">
        <f t="shared" si="5"/>
        <v>1080</v>
      </c>
      <c r="K46" s="20">
        <f t="shared" si="6"/>
        <v>216000</v>
      </c>
      <c r="L46" s="20">
        <f t="shared" si="7"/>
        <v>0</v>
      </c>
      <c r="M46" s="20">
        <f t="shared" si="8"/>
        <v>216000</v>
      </c>
      <c r="N46" s="46">
        <v>44230</v>
      </c>
      <c r="O46" s="47">
        <v>44842</v>
      </c>
      <c r="P46" s="47">
        <v>44201</v>
      </c>
      <c r="Q46" s="82"/>
    </row>
    <row r="47" spans="1:17" ht="27.95" customHeight="1">
      <c r="A47" s="68">
        <v>7</v>
      </c>
      <c r="B47" s="76" t="s">
        <v>18</v>
      </c>
      <c r="C47" s="25" t="s">
        <v>151</v>
      </c>
      <c r="D47" s="18" t="s">
        <v>152</v>
      </c>
      <c r="E47" s="34">
        <v>9</v>
      </c>
      <c r="F47" s="22">
        <f>9*240</f>
        <v>2160</v>
      </c>
      <c r="G47" s="34"/>
      <c r="H47" s="22"/>
      <c r="I47" s="34">
        <f>E47</f>
        <v>9</v>
      </c>
      <c r="J47" s="22">
        <f>F47</f>
        <v>2160</v>
      </c>
      <c r="K47" s="34">
        <f>J47*200</f>
        <v>432000</v>
      </c>
      <c r="L47" s="34">
        <v>0</v>
      </c>
      <c r="M47" s="22">
        <f>K47+L47</f>
        <v>432000</v>
      </c>
      <c r="N47" s="48" t="s">
        <v>65</v>
      </c>
      <c r="O47" s="47">
        <v>44389</v>
      </c>
      <c r="P47" s="47">
        <v>44389</v>
      </c>
      <c r="Q47" s="82"/>
    </row>
    <row r="48" spans="1:17" ht="27.95" customHeight="1">
      <c r="A48" s="68"/>
      <c r="B48" s="76"/>
      <c r="C48" s="25" t="s">
        <v>153</v>
      </c>
      <c r="D48" s="18" t="s">
        <v>154</v>
      </c>
      <c r="E48" s="34">
        <v>5</v>
      </c>
      <c r="F48" s="22">
        <f>5*120</f>
        <v>600</v>
      </c>
      <c r="G48" s="34"/>
      <c r="H48" s="22"/>
      <c r="I48" s="34">
        <f>E48</f>
        <v>5</v>
      </c>
      <c r="J48" s="22">
        <f>F48</f>
        <v>600</v>
      </c>
      <c r="K48" s="34">
        <f>J48*200</f>
        <v>120000</v>
      </c>
      <c r="L48" s="34">
        <v>0</v>
      </c>
      <c r="M48" s="22">
        <f>K48+L48</f>
        <v>120000</v>
      </c>
      <c r="N48" s="48" t="s">
        <v>155</v>
      </c>
      <c r="O48" s="47">
        <v>44540</v>
      </c>
      <c r="P48" s="47">
        <v>44540</v>
      </c>
      <c r="Q48" s="82"/>
    </row>
    <row r="49" spans="1:17" ht="27.95" customHeight="1">
      <c r="A49" s="68">
        <v>8</v>
      </c>
      <c r="B49" s="77" t="s">
        <v>19</v>
      </c>
      <c r="C49" s="25" t="s">
        <v>156</v>
      </c>
      <c r="D49" s="18" t="s">
        <v>157</v>
      </c>
      <c r="E49" s="34">
        <v>6</v>
      </c>
      <c r="F49" s="22">
        <v>720</v>
      </c>
      <c r="G49" s="22"/>
      <c r="H49" s="22"/>
      <c r="I49" s="22">
        <v>6</v>
      </c>
      <c r="J49" s="20">
        <v>720</v>
      </c>
      <c r="K49" s="20">
        <f>F49*200</f>
        <v>144000</v>
      </c>
      <c r="L49" s="20"/>
      <c r="M49" s="20">
        <f t="shared" ref="M49:M52" si="9">L49+K49</f>
        <v>144000</v>
      </c>
      <c r="N49" s="46">
        <v>44349</v>
      </c>
      <c r="O49" s="49">
        <v>44682</v>
      </c>
      <c r="P49" s="49">
        <v>44713</v>
      </c>
      <c r="Q49" s="82"/>
    </row>
    <row r="50" spans="1:17" ht="27.95" customHeight="1">
      <c r="A50" s="68"/>
      <c r="B50" s="77"/>
      <c r="C50" s="25" t="s">
        <v>158</v>
      </c>
      <c r="D50" s="18" t="s">
        <v>159</v>
      </c>
      <c r="E50" s="34">
        <v>6</v>
      </c>
      <c r="F50" s="22">
        <v>720</v>
      </c>
      <c r="G50" s="34"/>
      <c r="H50" s="22"/>
      <c r="I50" s="34">
        <v>6</v>
      </c>
      <c r="J50" s="22">
        <v>720</v>
      </c>
      <c r="K50" s="34">
        <f>F50*200</f>
        <v>144000</v>
      </c>
      <c r="L50" s="34"/>
      <c r="M50" s="22">
        <f t="shared" si="9"/>
        <v>144000</v>
      </c>
      <c r="N50" s="50">
        <v>44522</v>
      </c>
      <c r="O50" s="49">
        <v>44782</v>
      </c>
      <c r="P50" s="49">
        <v>44819</v>
      </c>
      <c r="Q50" s="82"/>
    </row>
    <row r="51" spans="1:17" ht="27.95" customHeight="1">
      <c r="A51" s="68"/>
      <c r="B51" s="77"/>
      <c r="C51" s="25" t="s">
        <v>160</v>
      </c>
      <c r="D51" s="18" t="s">
        <v>161</v>
      </c>
      <c r="E51" s="34">
        <v>4</v>
      </c>
      <c r="F51" s="22">
        <v>1440</v>
      </c>
      <c r="G51" s="34"/>
      <c r="H51" s="22"/>
      <c r="I51" s="34">
        <v>4</v>
      </c>
      <c r="J51" s="22">
        <v>1440</v>
      </c>
      <c r="K51" s="34">
        <f>F51*200</f>
        <v>288000</v>
      </c>
      <c r="L51" s="34"/>
      <c r="M51" s="22">
        <f t="shared" si="9"/>
        <v>288000</v>
      </c>
      <c r="N51" s="46">
        <v>44319</v>
      </c>
      <c r="O51" s="49">
        <v>44684</v>
      </c>
      <c r="P51" s="49">
        <v>44715</v>
      </c>
      <c r="Q51" s="82"/>
    </row>
    <row r="52" spans="1:17" ht="27.95" customHeight="1">
      <c r="A52" s="33">
        <v>9</v>
      </c>
      <c r="B52" s="18" t="s">
        <v>20</v>
      </c>
      <c r="C52" s="25" t="s">
        <v>162</v>
      </c>
      <c r="D52" s="18" t="s">
        <v>163</v>
      </c>
      <c r="E52" s="22">
        <v>12</v>
      </c>
      <c r="F52" s="22">
        <v>1440</v>
      </c>
      <c r="G52" s="22"/>
      <c r="H52" s="22"/>
      <c r="I52" s="22"/>
      <c r="J52" s="20">
        <f>F52+H52</f>
        <v>1440</v>
      </c>
      <c r="K52" s="20">
        <f>F52*200</f>
        <v>288000</v>
      </c>
      <c r="L52" s="20">
        <f>H52*40</f>
        <v>0</v>
      </c>
      <c r="M52" s="20">
        <f t="shared" si="9"/>
        <v>288000</v>
      </c>
      <c r="N52" s="46">
        <v>44284</v>
      </c>
      <c r="O52" s="45">
        <v>44194</v>
      </c>
      <c r="P52" s="45">
        <v>44355</v>
      </c>
      <c r="Q52" s="83"/>
    </row>
    <row r="53" spans="1:17" s="6" customFormat="1" ht="29.1" customHeight="1">
      <c r="A53" s="35" t="s">
        <v>164</v>
      </c>
      <c r="B53" s="36"/>
      <c r="C53" s="37"/>
      <c r="D53" s="36"/>
      <c r="E53" s="38">
        <f>SUM(E4:E52)</f>
        <v>189</v>
      </c>
      <c r="F53" s="38">
        <f t="shared" ref="F53:M53" si="10">SUM(F4:F52)</f>
        <v>23880</v>
      </c>
      <c r="G53" s="38">
        <f t="shared" si="10"/>
        <v>49</v>
      </c>
      <c r="H53" s="38">
        <f t="shared" si="10"/>
        <v>651</v>
      </c>
      <c r="I53" s="38">
        <f t="shared" si="10"/>
        <v>68</v>
      </c>
      <c r="J53" s="38">
        <f t="shared" si="10"/>
        <v>24531</v>
      </c>
      <c r="K53" s="38">
        <f t="shared" si="10"/>
        <v>4776000</v>
      </c>
      <c r="L53" s="38">
        <f t="shared" si="10"/>
        <v>26040</v>
      </c>
      <c r="M53" s="38">
        <f t="shared" si="10"/>
        <v>4802040</v>
      </c>
      <c r="N53" s="38"/>
      <c r="O53" s="38"/>
      <c r="P53" s="38"/>
      <c r="Q53" s="38"/>
    </row>
    <row r="54" spans="1:17" ht="27.95" customHeight="1">
      <c r="A54" s="39"/>
      <c r="B54" s="40"/>
      <c r="C54" s="41"/>
      <c r="D54" s="42"/>
      <c r="E54" s="43"/>
      <c r="F54" s="43"/>
      <c r="G54" s="43"/>
      <c r="H54" s="43"/>
      <c r="I54" s="43"/>
      <c r="J54" s="51"/>
      <c r="K54" s="51"/>
      <c r="L54" s="51"/>
      <c r="M54" s="51"/>
      <c r="N54" s="52"/>
      <c r="O54" s="52"/>
      <c r="P54" s="52"/>
      <c r="Q54" s="55"/>
    </row>
    <row r="55" spans="1:17" ht="27.95" customHeight="1">
      <c r="A55" s="68">
        <v>1</v>
      </c>
      <c r="B55" s="75" t="s">
        <v>21</v>
      </c>
      <c r="C55" s="25" t="s">
        <v>165</v>
      </c>
      <c r="D55" s="18" t="s">
        <v>166</v>
      </c>
      <c r="E55" s="22">
        <v>12</v>
      </c>
      <c r="F55" s="22">
        <v>1440</v>
      </c>
      <c r="G55" s="22"/>
      <c r="H55" s="22"/>
      <c r="I55" s="22"/>
      <c r="J55" s="20">
        <f t="shared" ref="J55:J63" si="11">F55+H55</f>
        <v>1440</v>
      </c>
      <c r="K55" s="20">
        <f t="shared" ref="K55:K63" si="12">F55*480</f>
        <v>691200</v>
      </c>
      <c r="L55" s="20">
        <f t="shared" ref="L55:L63" si="13">H55*40</f>
        <v>0</v>
      </c>
      <c r="M55" s="20">
        <f t="shared" ref="M55:M63" si="14">L55+K55</f>
        <v>691200</v>
      </c>
      <c r="N55" s="45">
        <v>43951</v>
      </c>
      <c r="O55" s="45" t="s">
        <v>167</v>
      </c>
      <c r="P55" s="45" t="s">
        <v>168</v>
      </c>
      <c r="Q55" s="81" t="s">
        <v>169</v>
      </c>
    </row>
    <row r="56" spans="1:17" ht="27.95" customHeight="1">
      <c r="A56" s="68"/>
      <c r="B56" s="75"/>
      <c r="C56" s="25" t="s">
        <v>170</v>
      </c>
      <c r="D56" s="18" t="s">
        <v>171</v>
      </c>
      <c r="E56" s="22">
        <v>6</v>
      </c>
      <c r="F56" s="22">
        <v>720</v>
      </c>
      <c r="G56" s="22"/>
      <c r="H56" s="22"/>
      <c r="I56" s="22"/>
      <c r="J56" s="20">
        <f t="shared" si="11"/>
        <v>720</v>
      </c>
      <c r="K56" s="20">
        <f t="shared" si="12"/>
        <v>345600</v>
      </c>
      <c r="L56" s="20">
        <f t="shared" si="13"/>
        <v>0</v>
      </c>
      <c r="M56" s="20">
        <f t="shared" si="14"/>
        <v>345600</v>
      </c>
      <c r="N56" s="45">
        <v>44012</v>
      </c>
      <c r="O56" s="45" t="s">
        <v>167</v>
      </c>
      <c r="P56" s="45" t="s">
        <v>168</v>
      </c>
      <c r="Q56" s="60"/>
    </row>
    <row r="57" spans="1:17" ht="27.95" customHeight="1">
      <c r="A57" s="69">
        <v>2</v>
      </c>
      <c r="B57" s="78" t="s">
        <v>22</v>
      </c>
      <c r="C57" s="25" t="s">
        <v>172</v>
      </c>
      <c r="D57" s="18" t="s">
        <v>173</v>
      </c>
      <c r="E57" s="22">
        <v>18</v>
      </c>
      <c r="F57" s="22">
        <v>2160</v>
      </c>
      <c r="G57" s="22"/>
      <c r="H57" s="22"/>
      <c r="I57" s="22"/>
      <c r="J57" s="20">
        <f t="shared" si="11"/>
        <v>2160</v>
      </c>
      <c r="K57" s="20">
        <f t="shared" si="12"/>
        <v>1036800</v>
      </c>
      <c r="L57" s="20">
        <f t="shared" si="13"/>
        <v>0</v>
      </c>
      <c r="M57" s="20">
        <f t="shared" si="14"/>
        <v>1036800</v>
      </c>
      <c r="N57" s="46">
        <v>44131</v>
      </c>
      <c r="O57" s="46">
        <v>44453</v>
      </c>
      <c r="P57" s="46">
        <v>44456</v>
      </c>
      <c r="Q57" s="60"/>
    </row>
    <row r="58" spans="1:17" ht="27.95" customHeight="1">
      <c r="A58" s="70"/>
      <c r="B58" s="79"/>
      <c r="C58" s="25" t="s">
        <v>174</v>
      </c>
      <c r="D58" s="18" t="s">
        <v>175</v>
      </c>
      <c r="E58" s="22">
        <v>14</v>
      </c>
      <c r="F58" s="22">
        <v>1680</v>
      </c>
      <c r="G58" s="22"/>
      <c r="H58" s="22"/>
      <c r="I58" s="22"/>
      <c r="J58" s="20">
        <f t="shared" si="11"/>
        <v>1680</v>
      </c>
      <c r="K58" s="20">
        <f t="shared" si="12"/>
        <v>806400</v>
      </c>
      <c r="L58" s="20">
        <f t="shared" si="13"/>
        <v>0</v>
      </c>
      <c r="M58" s="20">
        <f t="shared" si="14"/>
        <v>806400</v>
      </c>
      <c r="N58" s="46">
        <v>43976</v>
      </c>
      <c r="O58" s="46">
        <v>43860</v>
      </c>
      <c r="P58" s="46">
        <v>43864</v>
      </c>
      <c r="Q58" s="60"/>
    </row>
    <row r="59" spans="1:17" ht="27.95" customHeight="1">
      <c r="A59" s="71"/>
      <c r="B59" s="80"/>
      <c r="C59" s="25" t="s">
        <v>176</v>
      </c>
      <c r="D59" s="18" t="s">
        <v>176</v>
      </c>
      <c r="E59" s="22">
        <v>15</v>
      </c>
      <c r="F59" s="22">
        <v>1800</v>
      </c>
      <c r="G59" s="22"/>
      <c r="H59" s="22"/>
      <c r="I59" s="22"/>
      <c r="J59" s="20">
        <f t="shared" si="11"/>
        <v>1800</v>
      </c>
      <c r="K59" s="20">
        <f t="shared" si="12"/>
        <v>864000</v>
      </c>
      <c r="L59" s="20">
        <f t="shared" si="13"/>
        <v>0</v>
      </c>
      <c r="M59" s="20">
        <f t="shared" si="14"/>
        <v>864000</v>
      </c>
      <c r="N59" s="46">
        <v>43825</v>
      </c>
      <c r="O59" s="46">
        <v>43838</v>
      </c>
      <c r="P59" s="46">
        <v>43835</v>
      </c>
      <c r="Q59" s="60"/>
    </row>
    <row r="60" spans="1:17" ht="27.95" customHeight="1">
      <c r="A60" s="69">
        <v>3</v>
      </c>
      <c r="B60" s="78" t="s">
        <v>16</v>
      </c>
      <c r="C60" s="25" t="s">
        <v>177</v>
      </c>
      <c r="D60" s="18" t="s">
        <v>178</v>
      </c>
      <c r="E60" s="22">
        <v>18</v>
      </c>
      <c r="F60" s="22">
        <v>2160</v>
      </c>
      <c r="G60" s="22"/>
      <c r="H60" s="22"/>
      <c r="I60" s="22"/>
      <c r="J60" s="20">
        <f t="shared" si="11"/>
        <v>2160</v>
      </c>
      <c r="K60" s="20">
        <f t="shared" si="12"/>
        <v>1036800</v>
      </c>
      <c r="L60" s="20">
        <f t="shared" si="13"/>
        <v>0</v>
      </c>
      <c r="M60" s="20">
        <f t="shared" si="14"/>
        <v>1036800</v>
      </c>
      <c r="N60" s="53">
        <v>44188</v>
      </c>
      <c r="O60" s="47">
        <v>44329</v>
      </c>
      <c r="P60" s="47">
        <v>44329</v>
      </c>
      <c r="Q60" s="60"/>
    </row>
    <row r="61" spans="1:17" ht="27.95" customHeight="1">
      <c r="A61" s="70"/>
      <c r="B61" s="79"/>
      <c r="C61" s="25" t="s">
        <v>179</v>
      </c>
      <c r="D61" s="18" t="s">
        <v>180</v>
      </c>
      <c r="E61" s="22">
        <v>19</v>
      </c>
      <c r="F61" s="22">
        <v>2280</v>
      </c>
      <c r="G61" s="22"/>
      <c r="H61" s="22"/>
      <c r="I61" s="22"/>
      <c r="J61" s="20">
        <f t="shared" si="11"/>
        <v>2280</v>
      </c>
      <c r="K61" s="20">
        <f t="shared" si="12"/>
        <v>1094400</v>
      </c>
      <c r="L61" s="20">
        <f t="shared" si="13"/>
        <v>0</v>
      </c>
      <c r="M61" s="20">
        <f t="shared" si="14"/>
        <v>1094400</v>
      </c>
      <c r="N61" s="47">
        <v>43959</v>
      </c>
      <c r="O61" s="47">
        <v>44428</v>
      </c>
      <c r="P61" s="47">
        <v>44834</v>
      </c>
      <c r="Q61" s="60"/>
    </row>
    <row r="62" spans="1:17" ht="27.95" customHeight="1">
      <c r="A62" s="71"/>
      <c r="B62" s="80"/>
      <c r="C62" s="25" t="s">
        <v>181</v>
      </c>
      <c r="D62" s="18" t="s">
        <v>182</v>
      </c>
      <c r="E62" s="22">
        <v>12</v>
      </c>
      <c r="F62" s="22">
        <v>1440</v>
      </c>
      <c r="G62" s="22"/>
      <c r="H62" s="22"/>
      <c r="I62" s="22"/>
      <c r="J62" s="20">
        <f t="shared" si="11"/>
        <v>1440</v>
      </c>
      <c r="K62" s="20">
        <f t="shared" si="12"/>
        <v>691200</v>
      </c>
      <c r="L62" s="20">
        <f t="shared" si="13"/>
        <v>0</v>
      </c>
      <c r="M62" s="20">
        <f t="shared" si="14"/>
        <v>691200</v>
      </c>
      <c r="N62" s="47">
        <v>43971</v>
      </c>
      <c r="O62" s="47">
        <v>44519</v>
      </c>
      <c r="P62" s="47">
        <v>44830</v>
      </c>
      <c r="Q62" s="60"/>
    </row>
    <row r="63" spans="1:17" ht="27.95" customHeight="1">
      <c r="A63" s="33">
        <v>4</v>
      </c>
      <c r="B63" s="25" t="s">
        <v>17</v>
      </c>
      <c r="C63" s="25" t="s">
        <v>183</v>
      </c>
      <c r="D63" s="18" t="s">
        <v>184</v>
      </c>
      <c r="E63" s="34">
        <v>3</v>
      </c>
      <c r="F63" s="22">
        <v>360</v>
      </c>
      <c r="G63" s="22"/>
      <c r="H63" s="22"/>
      <c r="I63" s="22"/>
      <c r="J63" s="20">
        <f t="shared" si="11"/>
        <v>360</v>
      </c>
      <c r="K63" s="20">
        <f t="shared" si="12"/>
        <v>172800</v>
      </c>
      <c r="L63" s="20">
        <f t="shared" si="13"/>
        <v>0</v>
      </c>
      <c r="M63" s="20">
        <f t="shared" si="14"/>
        <v>172800</v>
      </c>
      <c r="N63" s="46">
        <v>43802</v>
      </c>
      <c r="O63" s="47">
        <v>44842</v>
      </c>
      <c r="P63" s="47">
        <v>44470</v>
      </c>
      <c r="Q63" s="61"/>
    </row>
    <row r="64" spans="1:17" s="6" customFormat="1" ht="29.1" customHeight="1">
      <c r="A64" s="35" t="s">
        <v>164</v>
      </c>
      <c r="B64" s="36"/>
      <c r="C64" s="37"/>
      <c r="D64" s="36"/>
      <c r="E64" s="38">
        <f>SUM(E55:E63)</f>
        <v>117</v>
      </c>
      <c r="F64" s="38">
        <f t="shared" ref="F64:M64" si="15">SUM(F55:F63)</f>
        <v>14040</v>
      </c>
      <c r="G64" s="38">
        <f t="shared" si="15"/>
        <v>0</v>
      </c>
      <c r="H64" s="38">
        <f t="shared" si="15"/>
        <v>0</v>
      </c>
      <c r="I64" s="38">
        <f t="shared" si="15"/>
        <v>0</v>
      </c>
      <c r="J64" s="38">
        <f t="shared" si="15"/>
        <v>14040</v>
      </c>
      <c r="K64" s="38">
        <f t="shared" si="15"/>
        <v>6739200</v>
      </c>
      <c r="L64" s="38">
        <f t="shared" si="15"/>
        <v>0</v>
      </c>
      <c r="M64" s="38">
        <f t="shared" si="15"/>
        <v>6739200</v>
      </c>
      <c r="N64" s="38"/>
      <c r="O64" s="38"/>
      <c r="P64" s="38"/>
      <c r="Q64" s="38"/>
    </row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</sheetData>
  <autoFilter ref="A3:Q64"/>
  <mergeCells count="19">
    <mergeCell ref="B60:B62"/>
    <mergeCell ref="Q4:Q52"/>
    <mergeCell ref="Q55:Q63"/>
    <mergeCell ref="A55:A56"/>
    <mergeCell ref="A57:A59"/>
    <mergeCell ref="A60:A62"/>
    <mergeCell ref="B4:B5"/>
    <mergeCell ref="B6:B39"/>
    <mergeCell ref="B41:B44"/>
    <mergeCell ref="B47:B48"/>
    <mergeCell ref="B49:B51"/>
    <mergeCell ref="B55:B56"/>
    <mergeCell ref="B57:B59"/>
    <mergeCell ref="A2:Q2"/>
    <mergeCell ref="A4:A5"/>
    <mergeCell ref="A6:A39"/>
    <mergeCell ref="A41:A44"/>
    <mergeCell ref="A47:A48"/>
    <mergeCell ref="A49:A51"/>
  </mergeCells>
  <phoneticPr fontId="32" type="noConversion"/>
  <pageMargins left="0.69861111111111107" right="0.69861111111111107" top="0.75" bottom="0.75" header="0.3" footer="0.3"/>
  <pageSetup paperSize="9" orientation="portrait" horizontalDpi="0" verticalDpi="0"/>
  <ignoredErrors>
    <ignoredError sqref="J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核查明细表</vt:lpstr>
    </vt:vector>
  </TitlesOfParts>
  <Company>Chinese ORG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韩成钢</dc:creator>
  <cp:lastModifiedBy>李壮飞</cp:lastModifiedBy>
  <cp:revision>1</cp:revision>
  <cp:lastPrinted>2020-11-04T01:29:42Z</cp:lastPrinted>
  <dcterms:created xsi:type="dcterms:W3CDTF">2020-10-29T09:28:43Z</dcterms:created>
  <dcterms:modified xsi:type="dcterms:W3CDTF">2022-12-15T04:09:53Z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DC7A034641EA4563A7220BD0FE051058</vt:lpwstr>
  </property>
</Properties>
</file>